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igration\Pricing\NHH\SVT\"/>
    </mc:Choice>
  </mc:AlternateContent>
  <xr:revisionPtr revIDLastSave="0" documentId="13_ncr:1_{0C520EC4-40AD-429B-A4B6-E1A4438E15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her (inc Direct Debit) ex VAT" sheetId="1" r:id="rId1"/>
    <sheet name="Standard Credit ex VAT" sheetId="6" r:id="rId2"/>
    <sheet name="Prepayment Meter ex VAT" sheetId="8" r:id="rId3"/>
    <sheet name="Other (inc Direct Debit)" sheetId="9" r:id="rId4"/>
    <sheet name="Standard Credit" sheetId="10" r:id="rId5"/>
    <sheet name="Prepayment Meter" sheetId="11" r:id="rId6"/>
  </sheets>
  <definedNames>
    <definedName name="_xlnm._FilterDatabase" localSheetId="0" hidden="1">'Other (inc Direct Debit) ex VAT'!$A$23:$E$37</definedName>
    <definedName name="_xlnm._FilterDatabase" localSheetId="2" hidden="1">'Prepayment Meter ex VAT'!$A$23:$E$37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8" l="1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57" i="11" l="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4" i="11"/>
  <c r="E45" i="10"/>
  <c r="F4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55" i="10"/>
  <c r="F55" i="10"/>
  <c r="E56" i="10"/>
  <c r="F56" i="10"/>
  <c r="E57" i="10"/>
  <c r="F57" i="10"/>
  <c r="F44" i="10"/>
  <c r="E44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4" i="10"/>
  <c r="E45" i="9"/>
  <c r="F45" i="9"/>
  <c r="E46" i="9"/>
  <c r="F46" i="9"/>
  <c r="E47" i="9"/>
  <c r="F47" i="9"/>
  <c r="E48" i="9"/>
  <c r="F48" i="9"/>
  <c r="E49" i="9"/>
  <c r="F49" i="9"/>
  <c r="E50" i="9"/>
  <c r="F50" i="9"/>
  <c r="E51" i="9"/>
  <c r="F51" i="9"/>
  <c r="E52" i="9"/>
  <c r="F52" i="9"/>
  <c r="E53" i="9"/>
  <c r="F53" i="9"/>
  <c r="E54" i="9"/>
  <c r="F54" i="9"/>
  <c r="E55" i="9"/>
  <c r="F55" i="9"/>
  <c r="E56" i="9"/>
  <c r="F56" i="9"/>
  <c r="E57" i="9"/>
  <c r="F57" i="9"/>
  <c r="F44" i="9"/>
  <c r="E44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4" i="9"/>
  <c r="D45" i="11" l="1"/>
  <c r="D46" i="11"/>
  <c r="D47" i="11"/>
  <c r="D48" i="11"/>
  <c r="D49" i="11"/>
  <c r="D50" i="11"/>
  <c r="D51" i="11"/>
  <c r="D52" i="11"/>
  <c r="D53" i="11"/>
  <c r="D54" i="11"/>
  <c r="D55" i="11"/>
  <c r="D56" i="11"/>
  <c r="D57" i="11"/>
  <c r="D4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2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4" i="11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4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2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4" i="10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4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2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4" i="9"/>
</calcChain>
</file>

<file path=xl/sharedStrings.xml><?xml version="1.0" encoding="utf-8"?>
<sst xmlns="http://schemas.openxmlformats.org/spreadsheetml/2006/main" count="575" uniqueCount="171">
  <si>
    <t>Gas</t>
  </si>
  <si>
    <t xml:space="preserve"> Name</t>
  </si>
  <si>
    <t>North West</t>
  </si>
  <si>
    <t>NW</t>
  </si>
  <si>
    <t>Northern</t>
  </si>
  <si>
    <t>NO</t>
  </si>
  <si>
    <t>Yorkshire</t>
  </si>
  <si>
    <t>NE</t>
  </si>
  <si>
    <t>Northern Scotland</t>
  </si>
  <si>
    <t>SC</t>
  </si>
  <si>
    <t>Southern</t>
  </si>
  <si>
    <t>SO</t>
  </si>
  <si>
    <t>Southern Scotland</t>
  </si>
  <si>
    <t>N Wales and Mersey</t>
  </si>
  <si>
    <t>WN</t>
  </si>
  <si>
    <t>London</t>
  </si>
  <si>
    <t>NT</t>
  </si>
  <si>
    <t>South East</t>
  </si>
  <si>
    <t>SE</t>
  </si>
  <si>
    <t>Eastern</t>
  </si>
  <si>
    <t>EA</t>
  </si>
  <si>
    <t>East Midlands</t>
  </si>
  <si>
    <t>EM</t>
  </si>
  <si>
    <t>Midlands</t>
  </si>
  <si>
    <t>WM</t>
  </si>
  <si>
    <t>Southern Western</t>
  </si>
  <si>
    <t>SW</t>
  </si>
  <si>
    <t>South Wales</t>
  </si>
  <si>
    <t>WS</t>
  </si>
  <si>
    <t>DNO</t>
  </si>
  <si>
    <t>Name</t>
  </si>
  <si>
    <t>Area</t>
  </si>
  <si>
    <t>Area code</t>
  </si>
  <si>
    <t>Elec single rate</t>
  </si>
  <si>
    <t>Elec Dual rate</t>
  </si>
  <si>
    <t>Standing charge inc. VAT (p/day)</t>
  </si>
  <si>
    <t>Unit rate inc. VAT (p/KWh)</t>
  </si>
  <si>
    <t>Day Unit Rate inc. VAT (p/KWh)</t>
  </si>
  <si>
    <t>Night Unit Rate inc. VAT (p/KWh)</t>
  </si>
  <si>
    <t>Day Unit Rate exc. VAT (p/KWh)</t>
  </si>
  <si>
    <t>Standing charge exc. VAT (p/day)</t>
  </si>
  <si>
    <t>Unit rate exc. VAT (p/KWh)</t>
  </si>
  <si>
    <t>Day rate exc. VAT (p/KWh)</t>
  </si>
  <si>
    <t>NSC</t>
  </si>
  <si>
    <t>Night Rate exc. VAT (p/KWh)</t>
  </si>
  <si>
    <t>SVTJul24_Other_G_EA</t>
  </si>
  <si>
    <t>SVTJul24_Other_G_EM</t>
  </si>
  <si>
    <t>SVTJul24_Other_G_NT</t>
  </si>
  <si>
    <t>SVTJul24_Other_G_WN</t>
  </si>
  <si>
    <t>SVTJul24_Other_G_WM</t>
  </si>
  <si>
    <t>SVTJul24_Other_G_NO</t>
  </si>
  <si>
    <t>SVTJul24_Other_G_NW</t>
  </si>
  <si>
    <t>SVTJul24_Other_G_NSC</t>
  </si>
  <si>
    <t>SVTJul24_Other_G_SC</t>
  </si>
  <si>
    <t>SVTJul24_Other_G_SE</t>
  </si>
  <si>
    <t>SVTJul24_Other_G_SO</t>
  </si>
  <si>
    <t>SVTJul24_Other_G_WS</t>
  </si>
  <si>
    <t>SVTJul24_Other_G_SW</t>
  </si>
  <si>
    <t>SVTJul24_Other_G_NE</t>
  </si>
  <si>
    <t>SVTJul24_Other_SR_DNO_10</t>
  </si>
  <si>
    <t>SVTJul24_Other_SR_DNO_11</t>
  </si>
  <si>
    <t>SVTJul24_Other_SR_DNO_12</t>
  </si>
  <si>
    <t>SVTJul24_Other_SR_DNO_13</t>
  </si>
  <si>
    <t>SVTJul24_Other_SR_DNO_14</t>
  </si>
  <si>
    <t>SVTJul24_Other_SR_DNO_15</t>
  </si>
  <si>
    <t>SVTJul24_Other_SR_DNO_16</t>
  </si>
  <si>
    <t>SVTJul24_Other_SR_DNO_17</t>
  </si>
  <si>
    <t>SVTJul24_Other_SR_DNO_18</t>
  </si>
  <si>
    <t>SVTJul24_Other_SR_DNO_19</t>
  </si>
  <si>
    <t>SVTJul24_Other_SR_DNO_20</t>
  </si>
  <si>
    <t>SVTJul24_Other_SR_DNO_21</t>
  </si>
  <si>
    <t>SVTJul24_Other_SR_DNO_22</t>
  </si>
  <si>
    <t>SVTJul24_Other_SR_DNO_23</t>
  </si>
  <si>
    <t>SVTJul24_Other_DN_DNO_10</t>
  </si>
  <si>
    <t>SVTJul24_Other_DN_DNO_11</t>
  </si>
  <si>
    <t>SVTJul24_Other_DN_DNO_12</t>
  </si>
  <si>
    <t>SVTJul24_Other_DN_DNO_13</t>
  </si>
  <si>
    <t>SVTJul24_Other_DN_DNO_14</t>
  </si>
  <si>
    <t>SVTJul24_Other_DN_DNO_15</t>
  </si>
  <si>
    <t>SVTJul24_Other_DN_DNO_16</t>
  </si>
  <si>
    <t>SVTJul24_Other_DN_DNO_17</t>
  </si>
  <si>
    <t>SVTJul24_Other_DN_DNO_18</t>
  </si>
  <si>
    <t>SVTJul24_Other_DN_DNO_19</t>
  </si>
  <si>
    <t>SVTJul24_Other_DN_DNO_20</t>
  </si>
  <si>
    <t>SVTJul24_Other_DN_DNO_21</t>
  </si>
  <si>
    <t>SVTJul24_Other_DN_DNO_22</t>
  </si>
  <si>
    <t>SVTJul24_Other_DN_DNO_23</t>
  </si>
  <si>
    <t>SVTJul24_Credit_G_EA</t>
  </si>
  <si>
    <t>SVTJul24_Credit_G_EM</t>
  </si>
  <si>
    <t>SVTJul24_Credit_G_NT</t>
  </si>
  <si>
    <t>SVTJul24_Credit_G_WN</t>
  </si>
  <si>
    <t>SVTJul24_Credit_G_WM</t>
  </si>
  <si>
    <t>SVTJul24_Credit_G_NO</t>
  </si>
  <si>
    <t>SVTJul24_Credit_G_NW</t>
  </si>
  <si>
    <t>SVTJul24_Credit_G_NSC</t>
  </si>
  <si>
    <t>SVTJul24_Credit_G_SC</t>
  </si>
  <si>
    <t>SVTJul24_Credit_G_SE</t>
  </si>
  <si>
    <t>SVTJul24_Credit_G_SO</t>
  </si>
  <si>
    <t>SVTJul24_Credit_G_WS</t>
  </si>
  <si>
    <t>SVTJul24_Credit_G_SW</t>
  </si>
  <si>
    <t>SVTJul24_Credit_G_NE</t>
  </si>
  <si>
    <t>SVTJul24_Credit_SR_DNO_10</t>
  </si>
  <si>
    <t>SVTJul24_Credit_SR_DNO_11</t>
  </si>
  <si>
    <t>SVTJul24_Credit_SR_DNO_12</t>
  </si>
  <si>
    <t>SVTJul24_Credit_SR_DNO_13</t>
  </si>
  <si>
    <t>SVTJul24_Credit_SR_DNO_14</t>
  </si>
  <si>
    <t>SVTJul24_Credit_SR_DNO_15</t>
  </si>
  <si>
    <t>SVTJul24_Credit_SR_DNO_16</t>
  </si>
  <si>
    <t>SVTJul24_Credit_SR_DNO_17</t>
  </si>
  <si>
    <t>SVTJul24_Credit_SR_DNO_18</t>
  </si>
  <si>
    <t>SVTJul24_Credit_SR_DNO_19</t>
  </si>
  <si>
    <t>SVTJul24_Credit_SR_DNO_20</t>
  </si>
  <si>
    <t>SVTJul24_Credit_SR_DNO_21</t>
  </si>
  <si>
    <t>SVTJul24_Credit_SR_DNO_22</t>
  </si>
  <si>
    <t>SVTJul24_Credit_SR_DNO_23</t>
  </si>
  <si>
    <t>SVTJul24_Credit_DN_DNO_10</t>
  </si>
  <si>
    <t>SVTJul24_Credit_DN_DNO_11</t>
  </si>
  <si>
    <t>SVTJul24_Credit_DN_DNO_12</t>
  </si>
  <si>
    <t>SVTJul24_Credit_DN_DNO_13</t>
  </si>
  <si>
    <t>SVTJul24_Credit_DN_DNO_14</t>
  </si>
  <si>
    <t>SVTJul24_Credit_DN_DNO_15</t>
  </si>
  <si>
    <t>SVTJul24_Credit_DN_DNO_16</t>
  </si>
  <si>
    <t>SVTJul24_Credit_DN_DNO_17</t>
  </si>
  <si>
    <t>SVTJul24_Credit_DN_DNO_18</t>
  </si>
  <si>
    <t>SVTJul24_Credit_DN_DNO_19</t>
  </si>
  <si>
    <t>SVTJul24_Credit_DN_DNO_20</t>
  </si>
  <si>
    <t>SVTJul24_Credit_DN_DNO_21</t>
  </si>
  <si>
    <t>SVTJul24_Credit_DN_DNO_22</t>
  </si>
  <si>
    <t>SVTJul24_Credit_DN_DNO_23</t>
  </si>
  <si>
    <t>SVTJul24_PPM_G_EA</t>
  </si>
  <si>
    <t>SVTJul24_PPM_G_EM</t>
  </si>
  <si>
    <t>SVTJul24_PPM_G_NT</t>
  </si>
  <si>
    <t>SVTJul24_PPM_G_WN</t>
  </si>
  <si>
    <t>SVTJul24_PPM_G_WM</t>
  </si>
  <si>
    <t>SVTJul24_PPM_G_NO</t>
  </si>
  <si>
    <t>SVTJul24_PPM_G_NW</t>
  </si>
  <si>
    <t>SVTJul24_PPM_G_NSC</t>
  </si>
  <si>
    <t>SVTJul24_PPM_G_SC</t>
  </si>
  <si>
    <t>SVTJul24_PPM_G_SE</t>
  </si>
  <si>
    <t>SVTJul24_PPM_G_SO</t>
  </si>
  <si>
    <t>SVTJul24_PPM_G_WS</t>
  </si>
  <si>
    <t>SVTJul24_PPM_G_SW</t>
  </si>
  <si>
    <t>SVTJul24_PPM_G_NE</t>
  </si>
  <si>
    <t>SVTJul24_PPM_SR_DNO_10</t>
  </si>
  <si>
    <t>SVTJul24_PPM_SR_DNO_11</t>
  </si>
  <si>
    <t>SVTJul24_PPM_SR_DNO_12</t>
  </si>
  <si>
    <t>SVTJul24_PPM_SR_DNO_13</t>
  </si>
  <si>
    <t>SVTJul24_PPM_SR_DNO_14</t>
  </si>
  <si>
    <t>SVTJul24_PPM_SR_DNO_15</t>
  </si>
  <si>
    <t>SVTJul24_PPM_SR_DNO_16</t>
  </si>
  <si>
    <t>SVTJul24_PPM_SR_DNO_17</t>
  </si>
  <si>
    <t>SVTJul24_PPM_SR_DNO_18</t>
  </si>
  <si>
    <t>SVTJul24_PPM_SR_DNO_19</t>
  </si>
  <si>
    <t>SVTJul24_PPM_SR_DNO_20</t>
  </si>
  <si>
    <t>SVTJul24_PPM_SR_DNO_21</t>
  </si>
  <si>
    <t>SVTJul24_PPM_SR_DNO_22</t>
  </si>
  <si>
    <t>SVTJul24_PPM_SR_DNO_23</t>
  </si>
  <si>
    <t>SVTJul24_PPM_DN_DNO_10</t>
  </si>
  <si>
    <t>SVTJul24_PPM_DN_DNO_11</t>
  </si>
  <si>
    <t>SVTJul24_PPM_DN_DNO_12</t>
  </si>
  <si>
    <t>SVTJul24_PPM_DN_DNO_13</t>
  </si>
  <si>
    <t>SVTJul24_PPM_DN_DNO_14</t>
  </si>
  <si>
    <t>SVTJul24_PPM_DN_DNO_15</t>
  </si>
  <si>
    <t>SVTJul24_PPM_DN_DNO_16</t>
  </si>
  <si>
    <t>SVTJul24_PPM_DN_DNO_17</t>
  </si>
  <si>
    <t>SVTJul24_PPM_DN_DNO_18</t>
  </si>
  <si>
    <t>SVTJul24_PPM_DN_DNO_19</t>
  </si>
  <si>
    <t>SVTJul24_PPM_DN_DNO_20</t>
  </si>
  <si>
    <t>SVTJul24_PPM_DN_DNO_21</t>
  </si>
  <si>
    <t>SVTJul24_PPM_DN_DNO_22</t>
  </si>
  <si>
    <t>SVTJul24_PPM_DN_DNO_23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</si>
</sst>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2" borderId="0" xfId="1"/>
    <xf numFmtId="165" fontId="2" fillId="2" borderId="0" xfId="1" applyNumberFormat="1"/>
  </cellXfs>
  <cellStyles count="5">
    <cellStyle name="Good" xfId="1" builtinId="26"/>
    <cellStyle name="Normal" xfId="0" builtinId="0"/>
    <cellStyle name="Normal 10 2 3" xfId="3" xr:uid="{143FD59F-3FF8-4DA7-998D-809A9A09B4DD}"/>
    <cellStyle name="Normal 2" xfId="2" xr:uid="{7E667483-186B-44D2-8C19-E40BA822B2D4}"/>
    <cellStyle name="Normal 2 3" xfId="4" xr:uid="{AC7EEA0D-B2E5-4EA2-90EF-0F684A351C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30.42578125" bestFit="1" customWidth="1"/>
    <col min="4" max="4" width="30.7109375" bestFit="1" customWidth="1"/>
    <col min="5" max="5" width="36" bestFit="1" customWidth="1"/>
    <col min="6" max="6" width="26.85546875" bestFit="1" customWidth="1"/>
  </cols>
  <sheetData>
    <row r="1" spans="1:5" x14ac:dyDescent="0.25">
      <c r="A1" s="1" t="s">
        <v>0</v>
      </c>
    </row>
    <row r="3" spans="1:5" x14ac:dyDescent="0.25">
      <c r="A3" t="s">
        <v>32</v>
      </c>
      <c r="B3" t="s">
        <v>31</v>
      </c>
      <c r="C3" t="s">
        <v>1</v>
      </c>
      <c r="D3" t="s">
        <v>40</v>
      </c>
      <c r="E3" t="s">
        <v>41</v>
      </c>
    </row>
    <row r="4" spans="1:5" x14ac:dyDescent="0.25">
      <c r="A4" t="s">
        <v>20</v>
      </c>
      <c r="B4" t="s">
        <v>19</v>
      </c>
      <c r="C4" t="str">
        <f>"SVTJul24_Other_G_"&amp;A4</f>
        <v>SVTJul24_Other_G_EA</v>
      </c>
      <c r="D4" s="4">
        <v>29.533000000000001</v>
      </c>
      <c r="E4" s="4">
        <v>5.1440000000000001</v>
      </c>
    </row>
    <row r="5" spans="1:5" x14ac:dyDescent="0.25">
      <c r="A5" t="s">
        <v>22</v>
      </c>
      <c r="B5" t="s">
        <v>21</v>
      </c>
      <c r="C5" t="str">
        <f>"SVTJul24_Other_G_"&amp;A5</f>
        <v>SVTJul24_Other_G_EM</v>
      </c>
      <c r="D5" s="4">
        <v>29.620999999999999</v>
      </c>
      <c r="E5" s="4">
        <v>5.0810000000000004</v>
      </c>
    </row>
    <row r="6" spans="1:5" x14ac:dyDescent="0.25">
      <c r="A6" t="s">
        <v>16</v>
      </c>
      <c r="B6" t="s">
        <v>15</v>
      </c>
      <c r="C6" t="str">
        <f>"SVTJul24_Other_G_"&amp;A6</f>
        <v>SVTJul24_Other_G_NT</v>
      </c>
      <c r="D6" s="4">
        <v>30.503</v>
      </c>
      <c r="E6" s="4">
        <v>5.2839999999999998</v>
      </c>
    </row>
    <row r="7" spans="1:5" x14ac:dyDescent="0.25">
      <c r="A7" t="s">
        <v>14</v>
      </c>
      <c r="B7" t="s">
        <v>13</v>
      </c>
      <c r="C7" t="str">
        <f>"SVTJul24_Other_G_"&amp;A7</f>
        <v>SVTJul24_Other_G_WN</v>
      </c>
      <c r="D7" s="4">
        <v>30.35</v>
      </c>
      <c r="E7" s="4">
        <v>5.1909999999999998</v>
      </c>
    </row>
    <row r="8" spans="1:5" x14ac:dyDescent="0.25">
      <c r="A8" t="s">
        <v>24</v>
      </c>
      <c r="B8" t="s">
        <v>23</v>
      </c>
      <c r="C8" t="str">
        <f>"SVTJul24_Other_G_"&amp;A8</f>
        <v>SVTJul24_Other_G_WM</v>
      </c>
      <c r="D8" s="4">
        <v>29.939</v>
      </c>
      <c r="E8" s="4">
        <v>5.1790000000000003</v>
      </c>
    </row>
    <row r="9" spans="1:5" x14ac:dyDescent="0.25">
      <c r="A9" t="s">
        <v>5</v>
      </c>
      <c r="B9" t="s">
        <v>4</v>
      </c>
      <c r="C9" t="str">
        <f>"SVTJul24_Other_G_"&amp;A9</f>
        <v>SVTJul24_Other_G_NO</v>
      </c>
      <c r="D9" s="4">
        <v>30.053999999999998</v>
      </c>
      <c r="E9" s="4">
        <v>5.2039999999999997</v>
      </c>
    </row>
    <row r="10" spans="1:5" x14ac:dyDescent="0.25">
      <c r="A10" t="s">
        <v>3</v>
      </c>
      <c r="B10" t="s">
        <v>2</v>
      </c>
      <c r="C10" t="str">
        <f>"SVTJul24_Other_G_"&amp;A10</f>
        <v>SVTJul24_Other_G_NW</v>
      </c>
      <c r="D10" s="4">
        <v>30.088999999999999</v>
      </c>
      <c r="E10" s="4">
        <v>5.141</v>
      </c>
    </row>
    <row r="11" spans="1:5" x14ac:dyDescent="0.25">
      <c r="A11" t="s">
        <v>43</v>
      </c>
      <c r="B11" t="s">
        <v>8</v>
      </c>
      <c r="C11" t="str">
        <f>"SVTJul24_Other_G_"&amp;A11</f>
        <v>SVTJul24_Other_G_NSC</v>
      </c>
      <c r="D11" s="4">
        <v>30.077999999999999</v>
      </c>
      <c r="E11" s="4">
        <v>5.1390000000000002</v>
      </c>
    </row>
    <row r="12" spans="1:5" x14ac:dyDescent="0.25">
      <c r="A12" t="s">
        <v>9</v>
      </c>
      <c r="B12" t="s">
        <v>12</v>
      </c>
      <c r="C12" t="str">
        <f>"SVTJul24_Other_G_"&amp;A12</f>
        <v>SVTJul24_Other_G_SC</v>
      </c>
      <c r="D12" s="4">
        <v>30.146999999999998</v>
      </c>
      <c r="E12" s="4">
        <v>5.1390000000000002</v>
      </c>
    </row>
    <row r="13" spans="1:5" x14ac:dyDescent="0.25">
      <c r="A13" t="s">
        <v>18</v>
      </c>
      <c r="B13" t="s">
        <v>17</v>
      </c>
      <c r="C13" t="str">
        <f>"SVTJul24_Other_G_"&amp;A13</f>
        <v>SVTJul24_Other_G_SE</v>
      </c>
      <c r="D13" s="4">
        <v>29.466999999999999</v>
      </c>
      <c r="E13" s="4">
        <v>5.15</v>
      </c>
    </row>
    <row r="14" spans="1:5" x14ac:dyDescent="0.25">
      <c r="A14" t="s">
        <v>11</v>
      </c>
      <c r="B14" t="s">
        <v>10</v>
      </c>
      <c r="C14" t="str">
        <f>"SVTJul24_Other_G_"&amp;A14</f>
        <v>SVTJul24_Other_G_SO</v>
      </c>
      <c r="D14" s="4">
        <v>29.314</v>
      </c>
      <c r="E14" s="4">
        <v>5.2930000000000001</v>
      </c>
    </row>
    <row r="15" spans="1:5" x14ac:dyDescent="0.25">
      <c r="A15" t="s">
        <v>28</v>
      </c>
      <c r="B15" t="s">
        <v>27</v>
      </c>
      <c r="C15" t="str">
        <f>"SVTJul24_Other_G_"&amp;A15</f>
        <v>SVTJul24_Other_G_WS</v>
      </c>
      <c r="D15" s="4">
        <v>30.215</v>
      </c>
      <c r="E15" s="4">
        <v>5.415</v>
      </c>
    </row>
    <row r="16" spans="1:5" x14ac:dyDescent="0.25">
      <c r="A16" t="s">
        <v>26</v>
      </c>
      <c r="B16" t="s">
        <v>25</v>
      </c>
      <c r="C16" t="str">
        <f>"SVTJul24_Other_G_"&amp;A16</f>
        <v>SVTJul24_Other_G_SW</v>
      </c>
      <c r="D16" s="4">
        <v>29.492000000000001</v>
      </c>
      <c r="E16" s="4">
        <v>5.4889999999999999</v>
      </c>
    </row>
    <row r="17" spans="1:5" x14ac:dyDescent="0.25">
      <c r="A17" t="s">
        <v>7</v>
      </c>
      <c r="B17" t="s">
        <v>6</v>
      </c>
      <c r="C17" t="str">
        <f>"SVTJul24_Other_G_"&amp;A17</f>
        <v>SVTJul24_Other_G_NE</v>
      </c>
      <c r="D17" s="4">
        <v>30.032</v>
      </c>
      <c r="E17" s="4">
        <v>5.1920000000000002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40</v>
      </c>
      <c r="E23" t="s">
        <v>41</v>
      </c>
    </row>
    <row r="24" spans="1:5" x14ac:dyDescent="0.25">
      <c r="A24">
        <v>10</v>
      </c>
      <c r="B24" t="s">
        <v>19</v>
      </c>
      <c r="C24" t="str">
        <f>"SVTJul24_Other_SR_DNO_"&amp;A24</f>
        <v>SVTJul24_Other_SR_DNO_10</v>
      </c>
      <c r="D24" s="5">
        <v>47.557904109589046</v>
      </c>
      <c r="E24" s="5">
        <v>21.983516129032257</v>
      </c>
    </row>
    <row r="25" spans="1:5" x14ac:dyDescent="0.25">
      <c r="A25">
        <v>11</v>
      </c>
      <c r="B25" t="s">
        <v>21</v>
      </c>
      <c r="C25" t="str">
        <f>"SVTJul24_Other_SR_DNO_"&amp;A25</f>
        <v>SVTJul24_Other_SR_DNO_11</v>
      </c>
      <c r="D25" s="5">
        <v>53.34968493150685</v>
      </c>
      <c r="E25" s="5">
        <v>20.615774193548386</v>
      </c>
    </row>
    <row r="26" spans="1:5" x14ac:dyDescent="0.25">
      <c r="A26">
        <v>12</v>
      </c>
      <c r="B26" t="s">
        <v>15</v>
      </c>
      <c r="C26" t="str">
        <f>"SVTJul24_Other_SR_DNO_"&amp;A26</f>
        <v>SVTJul24_Other_SR_DNO_12</v>
      </c>
      <c r="D26" s="5">
        <v>38.848315068493157</v>
      </c>
      <c r="E26" s="5">
        <v>22.406419354838704</v>
      </c>
    </row>
    <row r="27" spans="1:5" x14ac:dyDescent="0.25">
      <c r="A27">
        <v>13</v>
      </c>
      <c r="B27" t="s">
        <v>13</v>
      </c>
      <c r="C27" t="str">
        <f>"SVTJul24_Other_SR_DNO_"&amp;A27</f>
        <v>SVTJul24_Other_SR_DNO_13</v>
      </c>
      <c r="D27" s="5">
        <v>63.859273972602743</v>
      </c>
      <c r="E27" s="5">
        <v>22.118354838709674</v>
      </c>
    </row>
    <row r="28" spans="1:5" x14ac:dyDescent="0.25">
      <c r="A28">
        <v>14</v>
      </c>
      <c r="B28" t="s">
        <v>23</v>
      </c>
      <c r="C28" t="str">
        <f>"SVTJul24_Other_SR_DNO_"&amp;A28</f>
        <v>SVTJul24_Other_SR_DNO_14</v>
      </c>
      <c r="D28" s="5">
        <v>59.757904109589049</v>
      </c>
      <c r="E28" s="5">
        <v>20.653193548387094</v>
      </c>
    </row>
    <row r="29" spans="1:5" x14ac:dyDescent="0.25">
      <c r="A29">
        <v>15</v>
      </c>
      <c r="B29" t="s">
        <v>4</v>
      </c>
      <c r="C29" t="str">
        <f>"SVTJul24_Other_SR_DNO_"&amp;A29</f>
        <v>SVTJul24_Other_SR_DNO_15</v>
      </c>
      <c r="D29" s="5">
        <v>67.829136986301364</v>
      </c>
      <c r="E29" s="5">
        <v>20.265451612903224</v>
      </c>
    </row>
    <row r="30" spans="1:5" x14ac:dyDescent="0.25">
      <c r="A30">
        <v>16</v>
      </c>
      <c r="B30" t="s">
        <v>2</v>
      </c>
      <c r="C30" t="str">
        <f>"SVTJul24_Other_SR_DNO_"&amp;A30</f>
        <v>SVTJul24_Other_SR_DNO_16</v>
      </c>
      <c r="D30" s="5">
        <v>48.749684931506849</v>
      </c>
      <c r="E30" s="5">
        <v>21.509645161290319</v>
      </c>
    </row>
    <row r="31" spans="1:5" x14ac:dyDescent="0.25">
      <c r="A31">
        <v>17</v>
      </c>
      <c r="B31" t="s">
        <v>8</v>
      </c>
      <c r="C31" t="str">
        <f>"SVTJul24_Other_SR_DNO_"&amp;A31</f>
        <v>SVTJul24_Other_SR_DNO_17</v>
      </c>
      <c r="D31" s="5">
        <v>58.207219178082198</v>
      </c>
      <c r="E31" s="5">
        <v>21.805774193548384</v>
      </c>
    </row>
    <row r="32" spans="1:5" x14ac:dyDescent="0.25">
      <c r="A32">
        <v>18</v>
      </c>
      <c r="B32" t="s">
        <v>12</v>
      </c>
      <c r="C32" t="str">
        <f>"SVTJul24_Other_SR_DNO_"&amp;A32</f>
        <v>SVTJul24_Other_SR_DNO_18</v>
      </c>
      <c r="D32" s="5">
        <v>60.311328767123285</v>
      </c>
      <c r="E32" s="5">
        <v>20.786419354838706</v>
      </c>
    </row>
    <row r="33" spans="1:6" x14ac:dyDescent="0.25">
      <c r="A33">
        <v>19</v>
      </c>
      <c r="B33" t="s">
        <v>17</v>
      </c>
      <c r="C33" t="str">
        <f>"SVTJul24_Other_SR_DNO_"&amp;A33</f>
        <v>SVTJul24_Other_SR_DNO_19</v>
      </c>
      <c r="D33" s="5">
        <v>54.218178082191784</v>
      </c>
      <c r="E33" s="5">
        <v>22.028677419354839</v>
      </c>
    </row>
    <row r="34" spans="1:6" x14ac:dyDescent="0.25">
      <c r="A34">
        <v>20</v>
      </c>
      <c r="B34" t="s">
        <v>10</v>
      </c>
      <c r="C34" t="str">
        <f>"SVTJul24_Other_SR_DNO_"&amp;A34</f>
        <v>SVTJul24_Other_SR_DNO_20</v>
      </c>
      <c r="D34" s="5">
        <v>60.341465753424664</v>
      </c>
      <c r="E34" s="5">
        <v>21.422548387096771</v>
      </c>
    </row>
    <row r="35" spans="1:6" x14ac:dyDescent="0.25">
      <c r="A35">
        <v>21</v>
      </c>
      <c r="B35" t="s">
        <v>27</v>
      </c>
      <c r="C35" t="str">
        <f>"SVTJul24_Other_SR_DNO_"&amp;A35</f>
        <v>SVTJul24_Other_SR_DNO_21</v>
      </c>
      <c r="D35" s="5">
        <v>60.256534246575349</v>
      </c>
      <c r="E35" s="5">
        <v>21.30448387096774</v>
      </c>
    </row>
    <row r="36" spans="1:6" x14ac:dyDescent="0.25">
      <c r="A36">
        <v>22</v>
      </c>
      <c r="B36" t="s">
        <v>25</v>
      </c>
      <c r="C36" t="str">
        <f>"SVTJul24_Other_SR_DNO_"&amp;A36</f>
        <v>SVTJul24_Other_SR_DNO_22</v>
      </c>
      <c r="D36" s="5">
        <v>64.012698630136981</v>
      </c>
      <c r="E36" s="5">
        <v>21.045129032258064</v>
      </c>
    </row>
    <row r="37" spans="1:6" x14ac:dyDescent="0.25">
      <c r="A37">
        <v>23</v>
      </c>
      <c r="B37" t="s">
        <v>6</v>
      </c>
      <c r="C37" t="str">
        <f>"SVTJul24_Other_SR_DNO_"&amp;A37</f>
        <v>SVTJul24_Other_SR_DNO_23</v>
      </c>
      <c r="D37" s="5">
        <v>64.240095890410956</v>
      </c>
      <c r="E37" s="5">
        <v>20.205129032258064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40</v>
      </c>
      <c r="E43" t="s">
        <v>42</v>
      </c>
      <c r="F43" t="s">
        <v>44</v>
      </c>
    </row>
    <row r="44" spans="1:6" x14ac:dyDescent="0.25">
      <c r="A44">
        <v>10</v>
      </c>
      <c r="B44" t="s">
        <v>19</v>
      </c>
      <c r="C44" t="str">
        <f>"SVTJul24_Other_DN_DNO_"&amp;A44</f>
        <v>SVTJul24_Other_DN_DNO_10</v>
      </c>
      <c r="D44" s="5">
        <v>48.034616438356174</v>
      </c>
      <c r="E44" s="5">
        <v>24.983516129032257</v>
      </c>
      <c r="F44" s="5">
        <v>14.394212420452048</v>
      </c>
    </row>
    <row r="45" spans="1:6" x14ac:dyDescent="0.25">
      <c r="A45">
        <v>11</v>
      </c>
      <c r="B45" t="s">
        <v>21</v>
      </c>
      <c r="C45" t="str">
        <f>"SVTJul24_Other_DN_DNO_"&amp;A45</f>
        <v>SVTJul24_Other_DN_DNO_11</v>
      </c>
      <c r="D45" s="5">
        <v>53.067493150684932</v>
      </c>
      <c r="E45" s="5">
        <v>23.615774193548386</v>
      </c>
      <c r="F45" s="5">
        <v>13.582318630678085</v>
      </c>
    </row>
    <row r="46" spans="1:6" x14ac:dyDescent="0.25">
      <c r="A46">
        <v>12</v>
      </c>
      <c r="B46" t="s">
        <v>15</v>
      </c>
      <c r="C46" t="str">
        <f>"SVTJul24_Other_DN_DNO_"&amp;A46</f>
        <v>SVTJul24_Other_DN_DNO_12</v>
      </c>
      <c r="D46" s="5">
        <v>38.768863013698628</v>
      </c>
      <c r="E46" s="5">
        <v>25.406419354838704</v>
      </c>
      <c r="F46" s="5">
        <v>14.650339258283971</v>
      </c>
    </row>
    <row r="47" spans="1:6" x14ac:dyDescent="0.25">
      <c r="A47">
        <v>13</v>
      </c>
      <c r="B47" t="s">
        <v>13</v>
      </c>
      <c r="C47" t="str">
        <f>"SVTJul24_Other_DN_DNO_"&amp;A47</f>
        <v>SVTJul24_Other_DN_DNO_13</v>
      </c>
      <c r="D47" s="5">
        <v>63.727767123287677</v>
      </c>
      <c r="E47" s="5">
        <v>25.118354838709674</v>
      </c>
      <c r="F47" s="5">
        <v>14.528301367858973</v>
      </c>
    </row>
    <row r="48" spans="1:6" x14ac:dyDescent="0.25">
      <c r="A48">
        <v>14</v>
      </c>
      <c r="B48" t="s">
        <v>23</v>
      </c>
      <c r="C48" t="str">
        <f>"SVTJul24_Other_DN_DNO_"&amp;A48</f>
        <v>SVTJul24_Other_DN_DNO_14</v>
      </c>
      <c r="D48" s="5">
        <v>59.799000000000007</v>
      </c>
      <c r="E48" s="5">
        <v>23.653193548387094</v>
      </c>
      <c r="F48" s="5">
        <v>13.647991222295376</v>
      </c>
    </row>
    <row r="49" spans="1:6" x14ac:dyDescent="0.25">
      <c r="A49">
        <v>15</v>
      </c>
      <c r="B49" t="s">
        <v>4</v>
      </c>
      <c r="C49" t="str">
        <f>"SVTJul24_Other_DN_DNO_"&amp;A49</f>
        <v>SVTJul24_Other_DN_DNO_15</v>
      </c>
      <c r="D49" s="5">
        <v>67.530506849315074</v>
      </c>
      <c r="E49" s="5">
        <v>23.265451612903224</v>
      </c>
      <c r="F49" s="5">
        <v>13.29852373637627</v>
      </c>
    </row>
    <row r="50" spans="1:6" x14ac:dyDescent="0.25">
      <c r="A50">
        <v>16</v>
      </c>
      <c r="B50" t="s">
        <v>2</v>
      </c>
      <c r="C50" t="str">
        <f>"SVTJul24_Other_DN_DNO_"&amp;A50</f>
        <v>SVTJul24_Other_DN_DNO_16</v>
      </c>
      <c r="D50" s="5">
        <v>48.54420547945206</v>
      </c>
      <c r="E50" s="5">
        <v>24.509645161290319</v>
      </c>
      <c r="F50" s="5">
        <v>13.969240582254416</v>
      </c>
    </row>
    <row r="51" spans="1:6" x14ac:dyDescent="0.25">
      <c r="A51">
        <v>17</v>
      </c>
      <c r="B51" t="s">
        <v>8</v>
      </c>
      <c r="C51" t="str">
        <f>"SVTJul24_Other_DN_DNO_"&amp;A51</f>
        <v>SVTJul24_Other_DN_DNO_17</v>
      </c>
      <c r="D51" s="5">
        <v>59.251054794520556</v>
      </c>
      <c r="E51" s="5">
        <v>24.805774193548384</v>
      </c>
      <c r="F51" s="5">
        <v>14.467896861970599</v>
      </c>
    </row>
    <row r="52" spans="1:6" x14ac:dyDescent="0.25">
      <c r="A52">
        <v>18</v>
      </c>
      <c r="B52" t="s">
        <v>12</v>
      </c>
      <c r="C52" t="str">
        <f>"SVTJul24_Other_DN_DNO_"&amp;A52</f>
        <v>SVTJul24_Other_DN_DNO_18</v>
      </c>
      <c r="D52" s="5">
        <v>61.42639726027398</v>
      </c>
      <c r="E52" s="5">
        <v>23.786419354838706</v>
      </c>
      <c r="F52" s="5">
        <v>13.572856265086678</v>
      </c>
    </row>
    <row r="53" spans="1:6" x14ac:dyDescent="0.25">
      <c r="A53">
        <v>19</v>
      </c>
      <c r="B53" t="s">
        <v>17</v>
      </c>
      <c r="C53" t="str">
        <f>"SVTJul24_Other_DN_DNO_"&amp;A53</f>
        <v>SVTJul24_Other_DN_DNO_19</v>
      </c>
      <c r="D53" s="5">
        <v>54.653794520547955</v>
      </c>
      <c r="E53" s="5">
        <v>25.028677419354839</v>
      </c>
      <c r="F53" s="5">
        <v>14.361325287104089</v>
      </c>
    </row>
    <row r="54" spans="1:6" x14ac:dyDescent="0.25">
      <c r="A54">
        <v>20</v>
      </c>
      <c r="B54" t="s">
        <v>10</v>
      </c>
      <c r="C54" t="str">
        <f>"SVTJul24_Other_DN_DNO_"&amp;A54</f>
        <v>SVTJul24_Other_DN_DNO_20</v>
      </c>
      <c r="D54" s="5">
        <v>60.66475342465754</v>
      </c>
      <c r="E54" s="5">
        <v>24.422548387096771</v>
      </c>
      <c r="F54" s="5">
        <v>14.046433179723509</v>
      </c>
    </row>
    <row r="55" spans="1:6" x14ac:dyDescent="0.25">
      <c r="A55">
        <v>21</v>
      </c>
      <c r="B55" t="s">
        <v>27</v>
      </c>
      <c r="C55" t="str">
        <f>"SVTJul24_Other_DN_DNO_"&amp;A55</f>
        <v>SVTJul24_Other_DN_DNO_21</v>
      </c>
      <c r="D55" s="5">
        <v>59.774342465753428</v>
      </c>
      <c r="E55" s="5">
        <v>24.30448387096774</v>
      </c>
      <c r="F55" s="5">
        <v>13.978182137371075</v>
      </c>
    </row>
    <row r="56" spans="1:6" x14ac:dyDescent="0.25">
      <c r="A56">
        <v>22</v>
      </c>
      <c r="B56" t="s">
        <v>25</v>
      </c>
      <c r="C56" t="str">
        <f>"SVTJul24_Other_DN_DNO_"&amp;A56</f>
        <v>SVTJul24_Other_DN_DNO_22</v>
      </c>
      <c r="D56" s="5">
        <v>64.672972602739719</v>
      </c>
      <c r="E56" s="5">
        <v>24.045129032258064</v>
      </c>
      <c r="F56" s="5">
        <v>13.741100724160637</v>
      </c>
    </row>
    <row r="57" spans="1:6" x14ac:dyDescent="0.25">
      <c r="A57">
        <v>23</v>
      </c>
      <c r="B57" t="s">
        <v>6</v>
      </c>
      <c r="C57" t="str">
        <f>"SVTJul24_Other_DN_DNO_"&amp;A57</f>
        <v>SVTJul24_Other_DN_DNO_23</v>
      </c>
      <c r="D57" s="5">
        <v>64.163383561643826</v>
      </c>
      <c r="E57" s="5">
        <v>23.205129032258064</v>
      </c>
      <c r="F57" s="5">
        <v>13.360284397630021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29.140625" bestFit="1" customWidth="1"/>
    <col min="4" max="4" width="30.7109375" bestFit="1" customWidth="1"/>
    <col min="5" max="5" width="36" bestFit="1" customWidth="1"/>
    <col min="6" max="6" width="26.85546875" bestFit="1" customWidth="1"/>
  </cols>
  <sheetData>
    <row r="1" spans="1:5" x14ac:dyDescent="0.25">
      <c r="A1" s="1" t="s">
        <v>0</v>
      </c>
    </row>
    <row r="3" spans="1:5" x14ac:dyDescent="0.25">
      <c r="A3" t="s">
        <v>32</v>
      </c>
      <c r="B3" t="s">
        <v>31</v>
      </c>
      <c r="C3" t="s">
        <v>1</v>
      </c>
      <c r="D3" t="s">
        <v>40</v>
      </c>
      <c r="E3" t="s">
        <v>41</v>
      </c>
    </row>
    <row r="4" spans="1:5" x14ac:dyDescent="0.25">
      <c r="A4" t="s">
        <v>20</v>
      </c>
      <c r="B4" t="s">
        <v>19</v>
      </c>
      <c r="C4" t="str">
        <f>"SVTJul24_Credit_G_"&amp;A4</f>
        <v>SVTJul24_Credit_G_EA</v>
      </c>
      <c r="D4" s="4">
        <v>33.566000000000003</v>
      </c>
      <c r="E4" s="4">
        <v>5.4130000000000003</v>
      </c>
    </row>
    <row r="5" spans="1:5" x14ac:dyDescent="0.25">
      <c r="A5" t="s">
        <v>22</v>
      </c>
      <c r="B5" t="s">
        <v>21</v>
      </c>
      <c r="C5" t="str">
        <f>"SVTJul24_Credit_G_"&amp;A5</f>
        <v>SVTJul24_Credit_G_EM</v>
      </c>
      <c r="D5" s="4">
        <v>33.572000000000003</v>
      </c>
      <c r="E5" s="4">
        <v>5.3479999999999999</v>
      </c>
    </row>
    <row r="6" spans="1:5" x14ac:dyDescent="0.25">
      <c r="A6" t="s">
        <v>16</v>
      </c>
      <c r="B6" t="s">
        <v>15</v>
      </c>
      <c r="C6" t="str">
        <f>"SVTJul24_Credit_G_"&amp;A6</f>
        <v>SVTJul24_Credit_G_NT</v>
      </c>
      <c r="D6" s="4">
        <v>33.558</v>
      </c>
      <c r="E6" s="4">
        <v>5.5609999999999999</v>
      </c>
    </row>
    <row r="7" spans="1:5" x14ac:dyDescent="0.25">
      <c r="A7" t="s">
        <v>14</v>
      </c>
      <c r="B7" t="s">
        <v>13</v>
      </c>
      <c r="C7" t="str">
        <f>"SVTJul24_Credit_G_"&amp;A7</f>
        <v>SVTJul24_Credit_G_WN</v>
      </c>
      <c r="D7" s="4">
        <v>33.563000000000002</v>
      </c>
      <c r="E7" s="4">
        <v>5.4630000000000001</v>
      </c>
    </row>
    <row r="8" spans="1:5" x14ac:dyDescent="0.25">
      <c r="A8" t="s">
        <v>24</v>
      </c>
      <c r="B8" t="s">
        <v>23</v>
      </c>
      <c r="C8" t="str">
        <f>"SVTJul24_Credit_G_"&amp;A8</f>
        <v>SVTJul24_Credit_G_WM</v>
      </c>
      <c r="D8" s="4">
        <v>33.566000000000003</v>
      </c>
      <c r="E8" s="4">
        <v>5.45</v>
      </c>
    </row>
    <row r="9" spans="1:5" x14ac:dyDescent="0.25">
      <c r="A9" t="s">
        <v>5</v>
      </c>
      <c r="B9" t="s">
        <v>4</v>
      </c>
      <c r="C9" t="str">
        <f>"SVTJul24_Credit_G_"&amp;A9</f>
        <v>SVTJul24_Credit_G_NO</v>
      </c>
      <c r="D9" s="4">
        <v>33.563000000000002</v>
      </c>
      <c r="E9" s="4">
        <v>5.4770000000000003</v>
      </c>
    </row>
    <row r="10" spans="1:5" x14ac:dyDescent="0.25">
      <c r="A10" t="s">
        <v>3</v>
      </c>
      <c r="B10" t="s">
        <v>2</v>
      </c>
      <c r="C10" t="str">
        <f>"SVTJul24_Credit_G_"&amp;A10</f>
        <v>SVTJul24_Credit_G_NW</v>
      </c>
      <c r="D10" s="4">
        <v>33.569000000000003</v>
      </c>
      <c r="E10" s="4">
        <v>5.41</v>
      </c>
    </row>
    <row r="11" spans="1:5" x14ac:dyDescent="0.25">
      <c r="A11" t="s">
        <v>43</v>
      </c>
      <c r="B11" t="s">
        <v>8</v>
      </c>
      <c r="C11" t="str">
        <f>"SVTJul24_Credit_G_"&amp;A11</f>
        <v>SVTJul24_Credit_G_NSC</v>
      </c>
      <c r="D11" s="4">
        <v>33.569000000000003</v>
      </c>
      <c r="E11" s="4">
        <v>5.4080000000000004</v>
      </c>
    </row>
    <row r="12" spans="1:5" x14ac:dyDescent="0.25">
      <c r="A12" t="s">
        <v>9</v>
      </c>
      <c r="B12" t="s">
        <v>12</v>
      </c>
      <c r="C12" t="str">
        <f>"SVTJul24_Credit_G_"&amp;A12</f>
        <v>SVTJul24_Credit_G_SC</v>
      </c>
      <c r="D12" s="4">
        <v>33.569000000000003</v>
      </c>
      <c r="E12" s="4">
        <v>5.4080000000000004</v>
      </c>
    </row>
    <row r="13" spans="1:5" x14ac:dyDescent="0.25">
      <c r="A13" t="s">
        <v>18</v>
      </c>
      <c r="B13" t="s">
        <v>17</v>
      </c>
      <c r="C13" t="str">
        <f>"SVTJul24_Credit_G_"&amp;A13</f>
        <v>SVTJul24_Credit_G_SE</v>
      </c>
      <c r="D13" s="4">
        <v>33.566000000000003</v>
      </c>
      <c r="E13" s="4">
        <v>5.4189999999999996</v>
      </c>
    </row>
    <row r="14" spans="1:5" x14ac:dyDescent="0.25">
      <c r="A14" t="s">
        <v>11</v>
      </c>
      <c r="B14" t="s">
        <v>10</v>
      </c>
      <c r="C14" t="str">
        <f>"SVTJul24_Credit_G_"&amp;A14</f>
        <v>SVTJul24_Credit_G_SO</v>
      </c>
      <c r="D14" s="4">
        <v>33.558</v>
      </c>
      <c r="E14" s="4">
        <v>5.5709999999999997</v>
      </c>
    </row>
    <row r="15" spans="1:5" x14ac:dyDescent="0.25">
      <c r="A15" t="s">
        <v>28</v>
      </c>
      <c r="B15" t="s">
        <v>27</v>
      </c>
      <c r="C15" t="str">
        <f>"SVTJul24_Credit_G_"&amp;A15</f>
        <v>SVTJul24_Credit_G_WS</v>
      </c>
      <c r="D15" s="4">
        <v>33.549999999999997</v>
      </c>
      <c r="E15" s="4">
        <v>5.6989999999999998</v>
      </c>
    </row>
    <row r="16" spans="1:5" x14ac:dyDescent="0.25">
      <c r="A16" t="s">
        <v>26</v>
      </c>
      <c r="B16" t="s">
        <v>25</v>
      </c>
      <c r="C16" t="str">
        <f>"SVTJul24_Credit_G_"&amp;A16</f>
        <v>SVTJul24_Credit_G_SW</v>
      </c>
      <c r="D16" s="4">
        <v>33.543999999999997</v>
      </c>
      <c r="E16" s="4">
        <v>5.7770000000000001</v>
      </c>
    </row>
    <row r="17" spans="1:5" x14ac:dyDescent="0.25">
      <c r="A17" t="s">
        <v>7</v>
      </c>
      <c r="B17" t="s">
        <v>6</v>
      </c>
      <c r="C17" t="str">
        <f>"SVTJul24_Credit_G_"&amp;A17</f>
        <v>SVTJul24_Credit_G_NE</v>
      </c>
      <c r="D17" s="4">
        <v>33.563000000000002</v>
      </c>
      <c r="E17" s="4">
        <v>5.4640000000000004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40</v>
      </c>
      <c r="E23" t="s">
        <v>41</v>
      </c>
    </row>
    <row r="24" spans="1:5" x14ac:dyDescent="0.25">
      <c r="A24">
        <v>10</v>
      </c>
      <c r="B24" t="s">
        <v>19</v>
      </c>
      <c r="C24" t="str">
        <f>"SVTJul24_Credit_SR_DNO_"&amp;A24</f>
        <v>SVTJul24_Credit_SR_DNO_10</v>
      </c>
      <c r="D24" s="5">
        <v>52.935986301369866</v>
      </c>
      <c r="E24" s="5">
        <v>23.138354838709674</v>
      </c>
    </row>
    <row r="25" spans="1:5" x14ac:dyDescent="0.25">
      <c r="A25">
        <v>11</v>
      </c>
      <c r="B25" t="s">
        <v>21</v>
      </c>
      <c r="C25" t="str">
        <f>"SVTJul24_Credit_SR_DNO_"&amp;A25</f>
        <v>SVTJul24_Credit_SR_DNO_11</v>
      </c>
      <c r="D25" s="5">
        <v>58.829136986301371</v>
      </c>
      <c r="E25" s="5">
        <v>21.697709677419354</v>
      </c>
    </row>
    <row r="26" spans="1:5" x14ac:dyDescent="0.25">
      <c r="A26">
        <v>12</v>
      </c>
      <c r="B26" t="s">
        <v>15</v>
      </c>
      <c r="C26" t="str">
        <f>"SVTJul24_Credit_SR_DNO_"&amp;A26</f>
        <v>SVTJul24_Credit_SR_DNO_12</v>
      </c>
      <c r="D26" s="5">
        <v>42.933246575342473</v>
      </c>
      <c r="E26" s="5">
        <v>23.582870967741933</v>
      </c>
    </row>
    <row r="27" spans="1:5" x14ac:dyDescent="0.25">
      <c r="A27">
        <v>13</v>
      </c>
      <c r="B27" t="s">
        <v>13</v>
      </c>
      <c r="C27" t="str">
        <f>"SVTJul24_Credit_SR_DNO_"&amp;A27</f>
        <v>SVTJul24_Credit_SR_DNO_13</v>
      </c>
      <c r="D27" s="5">
        <v>69.374342465753415</v>
      </c>
      <c r="E27" s="5">
        <v>23.281580645161288</v>
      </c>
    </row>
    <row r="28" spans="1:5" x14ac:dyDescent="0.25">
      <c r="A28">
        <v>14</v>
      </c>
      <c r="B28" t="s">
        <v>23</v>
      </c>
      <c r="C28" t="str">
        <f>"SVTJul24_Credit_SR_DNO_"&amp;A28</f>
        <v>SVTJul24_Credit_SR_DNO_14</v>
      </c>
      <c r="D28" s="5">
        <v>65.404479452054787</v>
      </c>
      <c r="E28" s="5">
        <v>21.737387096774192</v>
      </c>
    </row>
    <row r="29" spans="1:5" x14ac:dyDescent="0.25">
      <c r="A29">
        <v>15</v>
      </c>
      <c r="B29" t="s">
        <v>4</v>
      </c>
      <c r="C29" t="str">
        <f>"SVTJul24_Credit_SR_DNO_"&amp;A29</f>
        <v>SVTJul24_Credit_SR_DNO_15</v>
      </c>
      <c r="D29" s="5">
        <v>73.903109589041094</v>
      </c>
      <c r="E29" s="5">
        <v>21.329967741935484</v>
      </c>
    </row>
    <row r="30" spans="1:5" x14ac:dyDescent="0.25">
      <c r="A30">
        <v>16</v>
      </c>
      <c r="B30" t="s">
        <v>2</v>
      </c>
      <c r="C30" t="str">
        <f>"SVTJul24_Credit_SR_DNO_"&amp;A30</f>
        <v>SVTJul24_Credit_SR_DNO_16</v>
      </c>
      <c r="D30" s="5">
        <v>53.738726027397263</v>
      </c>
      <c r="E30" s="5">
        <v>22.638677419354838</v>
      </c>
    </row>
    <row r="31" spans="1:5" x14ac:dyDescent="0.25">
      <c r="A31">
        <v>17</v>
      </c>
      <c r="B31" t="s">
        <v>8</v>
      </c>
      <c r="C31" t="str">
        <f>"SVTJul24_Credit_SR_DNO_"&amp;A31</f>
        <v>SVTJul24_Credit_SR_DNO_17</v>
      </c>
      <c r="D31" s="5">
        <v>63.675712328767126</v>
      </c>
      <c r="E31" s="5">
        <v>22.951903225806454</v>
      </c>
    </row>
    <row r="32" spans="1:5" x14ac:dyDescent="0.25">
      <c r="A32">
        <v>18</v>
      </c>
      <c r="B32" t="s">
        <v>12</v>
      </c>
      <c r="C32" t="str">
        <f>"SVTJul24_Credit_SR_DNO_"&amp;A32</f>
        <v>SVTJul24_Credit_SR_DNO_18</v>
      </c>
      <c r="D32" s="5">
        <v>65.735986301369863</v>
      </c>
      <c r="E32" s="5">
        <v>21.877709677419354</v>
      </c>
    </row>
    <row r="33" spans="1:6" x14ac:dyDescent="0.25">
      <c r="A33">
        <v>19</v>
      </c>
      <c r="B33" t="s">
        <v>17</v>
      </c>
      <c r="C33" t="str">
        <f>"SVTJul24_Credit_SR_DNO_"&amp;A33</f>
        <v>SVTJul24_Credit_SR_DNO_19</v>
      </c>
      <c r="D33" s="5">
        <v>59.977082191780823</v>
      </c>
      <c r="E33" s="5">
        <v>23.186419354838712</v>
      </c>
    </row>
    <row r="34" spans="1:6" x14ac:dyDescent="0.25">
      <c r="A34">
        <v>20</v>
      </c>
      <c r="B34" t="s">
        <v>10</v>
      </c>
      <c r="C34" t="str">
        <f>"SVTJul24_Credit_SR_DNO_"&amp;A34</f>
        <v>SVTJul24_Credit_SR_DNO_20</v>
      </c>
      <c r="D34" s="5">
        <v>66.445575342465744</v>
      </c>
      <c r="E34" s="5">
        <v>22.548354838709674</v>
      </c>
    </row>
    <row r="35" spans="1:6" x14ac:dyDescent="0.25">
      <c r="A35">
        <v>21</v>
      </c>
      <c r="B35" t="s">
        <v>27</v>
      </c>
      <c r="C35" t="str">
        <f>"SVTJul24_Credit_SR_DNO_"&amp;A35</f>
        <v>SVTJul24_Credit_SR_DNO_21</v>
      </c>
      <c r="D35" s="5">
        <v>65.755164383561635</v>
      </c>
      <c r="E35" s="5">
        <v>22.42416129032258</v>
      </c>
    </row>
    <row r="36" spans="1:6" x14ac:dyDescent="0.25">
      <c r="A36">
        <v>22</v>
      </c>
      <c r="B36" t="s">
        <v>25</v>
      </c>
      <c r="C36" t="str">
        <f>"SVTJul24_Credit_SR_DNO_"&amp;A36</f>
        <v>SVTJul24_Credit_SR_DNO_22</v>
      </c>
      <c r="D36" s="5">
        <v>70.201739726027398</v>
      </c>
      <c r="E36" s="5">
        <v>22.150935483870967</v>
      </c>
    </row>
    <row r="37" spans="1:6" x14ac:dyDescent="0.25">
      <c r="A37">
        <v>23</v>
      </c>
      <c r="B37" t="s">
        <v>6</v>
      </c>
      <c r="C37" t="str">
        <f>"SVTJul24_Credit_SR_DNO_"&amp;A37</f>
        <v>SVTJul24_Credit_SR_DNO_23</v>
      </c>
      <c r="D37" s="5">
        <v>70.094890410958897</v>
      </c>
      <c r="E37" s="5">
        <v>21.265774193548385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40</v>
      </c>
      <c r="E43" t="s">
        <v>39</v>
      </c>
      <c r="F43" t="s">
        <v>44</v>
      </c>
    </row>
    <row r="44" spans="1:6" x14ac:dyDescent="0.25">
      <c r="A44">
        <v>10</v>
      </c>
      <c r="B44" t="s">
        <v>19</v>
      </c>
      <c r="C44" t="str">
        <f>"SVTJul24_Credit_DN_DNO_"&amp;A44</f>
        <v>SVTJul24_Credit_DN_DNO_10</v>
      </c>
      <c r="D44" s="5">
        <v>52.916808219178087</v>
      </c>
      <c r="E44" s="5">
        <v>26.138354838709674</v>
      </c>
      <c r="F44" s="5">
        <v>15.35895896423086</v>
      </c>
    </row>
    <row r="45" spans="1:6" x14ac:dyDescent="0.25">
      <c r="A45">
        <v>11</v>
      </c>
      <c r="B45" t="s">
        <v>21</v>
      </c>
      <c r="C45" t="str">
        <f>"SVTJul24_Credit_DN_DNO_"&amp;A45</f>
        <v>SVTJul24_Credit_DN_DNO_11</v>
      </c>
      <c r="D45" s="5">
        <v>58.796260273972614</v>
      </c>
      <c r="E45" s="5">
        <v>24.697709677419354</v>
      </c>
      <c r="F45" s="5">
        <v>14.503750128008189</v>
      </c>
    </row>
    <row r="46" spans="1:6" x14ac:dyDescent="0.25">
      <c r="A46">
        <v>12</v>
      </c>
      <c r="B46" t="s">
        <v>15</v>
      </c>
      <c r="C46" t="str">
        <f>"SVTJul24_Credit_DN_DNO_"&amp;A46</f>
        <v>SVTJul24_Credit_DN_DNO_12</v>
      </c>
      <c r="D46" s="5">
        <v>42.933246575342473</v>
      </c>
      <c r="E46" s="5">
        <v>26.582870967741933</v>
      </c>
      <c r="F46" s="5">
        <v>15.629457098968624</v>
      </c>
    </row>
    <row r="47" spans="1:6" x14ac:dyDescent="0.25">
      <c r="A47">
        <v>13</v>
      </c>
      <c r="B47" t="s">
        <v>13</v>
      </c>
      <c r="C47" t="str">
        <f>"SVTJul24_Credit_DN_DNO_"&amp;A47</f>
        <v>SVTJul24_Credit_DN_DNO_13</v>
      </c>
      <c r="D47" s="5">
        <v>69.330506849315071</v>
      </c>
      <c r="E47" s="5">
        <v>26.281580645161288</v>
      </c>
      <c r="F47" s="5">
        <v>15.500740106795412</v>
      </c>
    </row>
    <row r="48" spans="1:6" x14ac:dyDescent="0.25">
      <c r="A48">
        <v>14</v>
      </c>
      <c r="B48" t="s">
        <v>23</v>
      </c>
      <c r="C48" t="str">
        <f>"SVTJul24_Credit_DN_DNO_"&amp;A48</f>
        <v>SVTJul24_Credit_DN_DNO_14</v>
      </c>
      <c r="D48" s="5">
        <v>65.360643835616429</v>
      </c>
      <c r="E48" s="5">
        <v>24.737387096774192</v>
      </c>
      <c r="F48" s="5">
        <v>14.572540267719997</v>
      </c>
    </row>
    <row r="49" spans="1:6" x14ac:dyDescent="0.25">
      <c r="A49">
        <v>15</v>
      </c>
      <c r="B49" t="s">
        <v>4</v>
      </c>
      <c r="C49" t="str">
        <f>"SVTJul24_Credit_DN_DNO_"&amp;A49</f>
        <v>SVTJul24_Credit_DN_DNO_15</v>
      </c>
      <c r="D49" s="5">
        <v>73.84831506849315</v>
      </c>
      <c r="E49" s="5">
        <v>24.329967741935484</v>
      </c>
      <c r="F49" s="5">
        <v>14.204894886987052</v>
      </c>
    </row>
    <row r="50" spans="1:6" x14ac:dyDescent="0.25">
      <c r="A50">
        <v>16</v>
      </c>
      <c r="B50" t="s">
        <v>2</v>
      </c>
      <c r="C50" t="str">
        <f>"SVTJul24_Credit_DN_DNO_"&amp;A50</f>
        <v>SVTJul24_Credit_DN_DNO_16</v>
      </c>
      <c r="D50" s="5">
        <v>53.716808219178084</v>
      </c>
      <c r="E50" s="5">
        <v>25.638677419354838</v>
      </c>
      <c r="F50" s="5">
        <v>14.912368371004323</v>
      </c>
    </row>
    <row r="51" spans="1:6" x14ac:dyDescent="0.25">
      <c r="A51">
        <v>17</v>
      </c>
      <c r="B51" t="s">
        <v>8</v>
      </c>
      <c r="C51" t="str">
        <f>"SVTJul24_Credit_DN_DNO_"&amp;A51</f>
        <v>SVTJul24_Credit_DN_DNO_17</v>
      </c>
      <c r="D51" s="5">
        <v>63.637356164383569</v>
      </c>
      <c r="E51" s="5">
        <v>25.951903225806454</v>
      </c>
      <c r="F51" s="5">
        <v>15.436734547582473</v>
      </c>
    </row>
    <row r="52" spans="1:6" x14ac:dyDescent="0.25">
      <c r="A52">
        <v>18</v>
      </c>
      <c r="B52" t="s">
        <v>12</v>
      </c>
      <c r="C52" t="str">
        <f>"SVTJul24_Credit_DN_DNO_"&amp;A52</f>
        <v>SVTJul24_Credit_DN_DNO_18</v>
      </c>
      <c r="D52" s="5">
        <v>65.694890410958905</v>
      </c>
      <c r="E52" s="5">
        <v>24.877709677419354</v>
      </c>
      <c r="F52" s="5">
        <v>14.49384083095604</v>
      </c>
    </row>
    <row r="53" spans="1:6" x14ac:dyDescent="0.25">
      <c r="A53">
        <v>19</v>
      </c>
      <c r="B53" t="s">
        <v>17</v>
      </c>
      <c r="C53" t="str">
        <f>"SVTJul24_Credit_DN_DNO_"&amp;A53</f>
        <v>SVTJul24_Credit_DN_DNO_19</v>
      </c>
      <c r="D53" s="5">
        <v>59.949684931506852</v>
      </c>
      <c r="E53" s="5">
        <v>26.186419354838712</v>
      </c>
      <c r="F53" s="5">
        <v>15.324330187989171</v>
      </c>
    </row>
    <row r="54" spans="1:6" x14ac:dyDescent="0.25">
      <c r="A54">
        <v>20</v>
      </c>
      <c r="B54" t="s">
        <v>10</v>
      </c>
      <c r="C54" t="str">
        <f>"SVTJul24_Credit_DN_DNO_"&amp;A54</f>
        <v>SVTJul24_Credit_DN_DNO_20</v>
      </c>
      <c r="D54" s="5">
        <v>66.404479452054787</v>
      </c>
      <c r="E54" s="5">
        <v>25.548354838709674</v>
      </c>
      <c r="F54" s="5">
        <v>14.992881866725194</v>
      </c>
    </row>
    <row r="55" spans="1:6" x14ac:dyDescent="0.25">
      <c r="A55">
        <v>21</v>
      </c>
      <c r="B55" t="s">
        <v>27</v>
      </c>
      <c r="C55" t="str">
        <f>"SVTJul24_Credit_DN_DNO_"&amp;A55</f>
        <v>SVTJul24_Credit_DN_DNO_21</v>
      </c>
      <c r="D55" s="5">
        <v>65.714068493150691</v>
      </c>
      <c r="E55" s="5">
        <v>25.42416129032258</v>
      </c>
      <c r="F55" s="5">
        <v>14.920623070733678</v>
      </c>
    </row>
    <row r="56" spans="1:6" x14ac:dyDescent="0.25">
      <c r="A56">
        <v>22</v>
      </c>
      <c r="B56" t="s">
        <v>25</v>
      </c>
      <c r="C56" t="str">
        <f>"SVTJul24_Credit_DN_DNO_"&amp;A56</f>
        <v>SVTJul24_Credit_DN_DNO_22</v>
      </c>
      <c r="D56" s="5">
        <v>70.15516438356164</v>
      </c>
      <c r="E56" s="5">
        <v>25.150935483870967</v>
      </c>
      <c r="F56" s="5">
        <v>14.670950771706535</v>
      </c>
    </row>
    <row r="57" spans="1:6" x14ac:dyDescent="0.25">
      <c r="A57">
        <v>23</v>
      </c>
      <c r="B57" t="s">
        <v>6</v>
      </c>
      <c r="C57" t="str">
        <f>"SVTJul24_Credit_DN_DNO_"&amp;A57</f>
        <v>SVTJul24_Credit_DN_DNO_23</v>
      </c>
      <c r="D57" s="5">
        <v>70.042835616438353</v>
      </c>
      <c r="E57" s="5">
        <v>24.265774193548385</v>
      </c>
      <c r="F57" s="5">
        <v>14.269733596664478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29.140625" bestFit="1" customWidth="1"/>
    <col min="4" max="4" width="30.7109375" bestFit="1" customWidth="1"/>
    <col min="5" max="5" width="36" bestFit="1" customWidth="1"/>
    <col min="6" max="6" width="26.85546875" bestFit="1" customWidth="1"/>
  </cols>
  <sheetData>
    <row r="1" spans="1:5" x14ac:dyDescent="0.25">
      <c r="A1" s="1" t="s">
        <v>0</v>
      </c>
    </row>
    <row r="3" spans="1:5" x14ac:dyDescent="0.25">
      <c r="A3" t="s">
        <v>32</v>
      </c>
      <c r="B3" t="s">
        <v>31</v>
      </c>
      <c r="C3" t="s">
        <v>1</v>
      </c>
      <c r="D3" t="s">
        <v>40</v>
      </c>
      <c r="E3" t="s">
        <v>41</v>
      </c>
    </row>
    <row r="4" spans="1:5" x14ac:dyDescent="0.25">
      <c r="A4" t="s">
        <v>20</v>
      </c>
      <c r="B4" t="s">
        <v>19</v>
      </c>
      <c r="C4" t="str">
        <f>"SVTJul24_PPM_G_"&amp;A4</f>
        <v>SVTJul24_PPM_G_EA</v>
      </c>
      <c r="D4" s="4">
        <v>29.533000000000001</v>
      </c>
      <c r="E4" s="4">
        <v>4.968</v>
      </c>
    </row>
    <row r="5" spans="1:5" x14ac:dyDescent="0.25">
      <c r="A5" t="s">
        <v>22</v>
      </c>
      <c r="B5" t="s">
        <v>21</v>
      </c>
      <c r="C5" t="str">
        <f>"SVTJul24_PPM_G_"&amp;A5</f>
        <v>SVTJul24_PPM_G_EM</v>
      </c>
      <c r="D5" s="4">
        <v>29.620999999999999</v>
      </c>
      <c r="E5" s="4">
        <v>4.8819999999999997</v>
      </c>
    </row>
    <row r="6" spans="1:5" x14ac:dyDescent="0.25">
      <c r="A6" t="s">
        <v>16</v>
      </c>
      <c r="B6" t="s">
        <v>15</v>
      </c>
      <c r="C6" t="str">
        <f>"SVTJul24_PPM_G_"&amp;A6</f>
        <v>SVTJul24_PPM_G_NT</v>
      </c>
      <c r="D6" s="4">
        <v>30.503</v>
      </c>
      <c r="E6" s="4">
        <v>5.0789999999999997</v>
      </c>
    </row>
    <row r="7" spans="1:5" x14ac:dyDescent="0.25">
      <c r="A7" t="s">
        <v>14</v>
      </c>
      <c r="B7" t="s">
        <v>13</v>
      </c>
      <c r="C7" t="str">
        <f>"SVTJul24_PPM_G_"&amp;A7</f>
        <v>SVTJul24_PPM_G_WN</v>
      </c>
      <c r="D7" s="4">
        <v>30.35</v>
      </c>
      <c r="E7" s="4">
        <v>4.9459999999999997</v>
      </c>
    </row>
    <row r="8" spans="1:5" x14ac:dyDescent="0.25">
      <c r="A8" t="s">
        <v>24</v>
      </c>
      <c r="B8" t="s">
        <v>23</v>
      </c>
      <c r="C8" t="str">
        <f>"SVTJul24_PPM_G_"&amp;A8</f>
        <v>SVTJul24_PPM_G_WM</v>
      </c>
      <c r="D8" s="4">
        <v>29.939</v>
      </c>
      <c r="E8" s="4">
        <v>4.9530000000000003</v>
      </c>
    </row>
    <row r="9" spans="1:5" x14ac:dyDescent="0.25">
      <c r="A9" t="s">
        <v>5</v>
      </c>
      <c r="B9" t="s">
        <v>4</v>
      </c>
      <c r="C9" t="str">
        <f>"SVTJul24_PPM_G_"&amp;A9</f>
        <v>SVTJul24_PPM_G_NO</v>
      </c>
      <c r="D9" s="4">
        <v>30.053999999999998</v>
      </c>
      <c r="E9" s="4">
        <v>5.0069999999999997</v>
      </c>
    </row>
    <row r="10" spans="1:5" x14ac:dyDescent="0.25">
      <c r="A10" t="s">
        <v>3</v>
      </c>
      <c r="B10" t="s">
        <v>2</v>
      </c>
      <c r="C10" t="str">
        <f>"SVTJul24_PPM_G_"&amp;A10</f>
        <v>SVTJul24_PPM_G_NW</v>
      </c>
      <c r="D10" s="4">
        <v>30.088999999999999</v>
      </c>
      <c r="E10" s="4">
        <v>4.9029999999999996</v>
      </c>
    </row>
    <row r="11" spans="1:5" x14ac:dyDescent="0.25">
      <c r="A11" t="s">
        <v>43</v>
      </c>
      <c r="B11" t="s">
        <v>8</v>
      </c>
      <c r="C11" t="str">
        <f>"SVTJul24_PPM_G_"&amp;A11</f>
        <v>SVTJul24_PPM_G_NSC</v>
      </c>
      <c r="D11" s="4">
        <v>30.077999999999999</v>
      </c>
      <c r="E11" s="4">
        <v>4.915</v>
      </c>
    </row>
    <row r="12" spans="1:5" x14ac:dyDescent="0.25">
      <c r="A12" t="s">
        <v>9</v>
      </c>
      <c r="B12" t="s">
        <v>12</v>
      </c>
      <c r="C12" t="str">
        <f>"SVTJul24_PPM_G_"&amp;A12</f>
        <v>SVTJul24_PPM_G_SC</v>
      </c>
      <c r="D12" s="4">
        <v>30.146999999999998</v>
      </c>
      <c r="E12" s="4">
        <v>4.915</v>
      </c>
    </row>
    <row r="13" spans="1:5" x14ac:dyDescent="0.25">
      <c r="A13" t="s">
        <v>18</v>
      </c>
      <c r="B13" t="s">
        <v>17</v>
      </c>
      <c r="C13" t="str">
        <f>"SVTJul24_PPM_G_"&amp;A13</f>
        <v>SVTJul24_PPM_G_SE</v>
      </c>
      <c r="D13" s="4">
        <v>29.466999999999999</v>
      </c>
      <c r="E13" s="4">
        <v>4.931</v>
      </c>
    </row>
    <row r="14" spans="1:5" x14ac:dyDescent="0.25">
      <c r="A14" t="s">
        <v>11</v>
      </c>
      <c r="B14" t="s">
        <v>10</v>
      </c>
      <c r="C14" t="str">
        <f>"SVTJul24_PPM_G_"&amp;A14</f>
        <v>SVTJul24_PPM_G_SO</v>
      </c>
      <c r="D14" s="4">
        <v>29.314</v>
      </c>
      <c r="E14" s="4">
        <v>5.1070000000000002</v>
      </c>
    </row>
    <row r="15" spans="1:5" x14ac:dyDescent="0.25">
      <c r="A15" t="s">
        <v>28</v>
      </c>
      <c r="B15" t="s">
        <v>27</v>
      </c>
      <c r="C15" t="str">
        <f>"SVTJul24_PPM_G_"&amp;A15</f>
        <v>SVTJul24_PPM_G_WS</v>
      </c>
      <c r="D15" s="4">
        <v>30.215</v>
      </c>
      <c r="E15" s="4">
        <v>5.18</v>
      </c>
    </row>
    <row r="16" spans="1:5" x14ac:dyDescent="0.25">
      <c r="A16" t="s">
        <v>26</v>
      </c>
      <c r="B16" t="s">
        <v>25</v>
      </c>
      <c r="C16" t="str">
        <f>"SVTJul24_PPM_G_"&amp;A16</f>
        <v>SVTJul24_PPM_G_SW</v>
      </c>
      <c r="D16" s="4">
        <v>29.492000000000001</v>
      </c>
      <c r="E16" s="4">
        <v>5.343</v>
      </c>
    </row>
    <row r="17" spans="1:5" x14ac:dyDescent="0.25">
      <c r="A17" t="s">
        <v>7</v>
      </c>
      <c r="B17" t="s">
        <v>6</v>
      </c>
      <c r="C17" t="str">
        <f>"SVTJul24_PPM_G_"&amp;A17</f>
        <v>SVTJul24_PPM_G_NE</v>
      </c>
      <c r="D17" s="4">
        <v>30.032</v>
      </c>
      <c r="E17" s="4">
        <v>4.9870000000000001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40</v>
      </c>
      <c r="E23" t="s">
        <v>41</v>
      </c>
    </row>
    <row r="24" spans="1:5" x14ac:dyDescent="0.25">
      <c r="A24">
        <v>10</v>
      </c>
      <c r="B24" t="s">
        <v>19</v>
      </c>
      <c r="C24" t="str">
        <f>"SVTJul24_PPM_SR_DNO_"&amp;A24</f>
        <v>SVTJul24_PPM_SR_DNO_10</v>
      </c>
      <c r="D24" s="5">
        <v>47.557904109589046</v>
      </c>
      <c r="E24" s="5">
        <v>21.245774193548385</v>
      </c>
    </row>
    <row r="25" spans="1:5" x14ac:dyDescent="0.25">
      <c r="A25">
        <v>11</v>
      </c>
      <c r="B25" t="s">
        <v>21</v>
      </c>
      <c r="C25" t="str">
        <f>"SVTJul24_PPM_SR_DNO_"&amp;A25</f>
        <v>SVTJul24_PPM_SR_DNO_11</v>
      </c>
      <c r="D25" s="5">
        <v>53.34968493150685</v>
      </c>
      <c r="E25" s="5">
        <v>19.884806451612903</v>
      </c>
    </row>
    <row r="26" spans="1:5" x14ac:dyDescent="0.25">
      <c r="A26">
        <v>12</v>
      </c>
      <c r="B26" t="s">
        <v>15</v>
      </c>
      <c r="C26" t="str">
        <f>"SVTJul24_PPM_SR_DNO_"&amp;A26</f>
        <v>SVTJul24_PPM_SR_DNO_12</v>
      </c>
      <c r="D26" s="5">
        <v>38.848315068493157</v>
      </c>
      <c r="E26" s="5">
        <v>21.666096774193548</v>
      </c>
    </row>
    <row r="27" spans="1:5" x14ac:dyDescent="0.25">
      <c r="A27">
        <v>13</v>
      </c>
      <c r="B27" t="s">
        <v>13</v>
      </c>
      <c r="C27" t="str">
        <f>"SVTJul24_PPM_SR_DNO_"&amp;A27</f>
        <v>SVTJul24_PPM_SR_DNO_13</v>
      </c>
      <c r="D27" s="5">
        <v>63.859273972602743</v>
      </c>
      <c r="E27" s="5">
        <v>21.380612903225803</v>
      </c>
    </row>
    <row r="28" spans="1:5" x14ac:dyDescent="0.25">
      <c r="A28">
        <v>14</v>
      </c>
      <c r="B28" t="s">
        <v>23</v>
      </c>
      <c r="C28" t="str">
        <f>"SVTJul24_PPM_SR_DNO_"&amp;A28</f>
        <v>SVTJul24_PPM_SR_DNO_14</v>
      </c>
      <c r="D28" s="5">
        <v>59.757904109589049</v>
      </c>
      <c r="E28" s="5">
        <v>19.921903225806449</v>
      </c>
    </row>
    <row r="29" spans="1:5" x14ac:dyDescent="0.25">
      <c r="A29">
        <v>15</v>
      </c>
      <c r="B29" t="s">
        <v>4</v>
      </c>
      <c r="C29" t="str">
        <f>"SVTJul24_PPM_SR_DNO_"&amp;A29</f>
        <v>SVTJul24_PPM_SR_DNO_15</v>
      </c>
      <c r="D29" s="5">
        <v>67.829136986301364</v>
      </c>
      <c r="E29" s="5">
        <v>19.536741935483867</v>
      </c>
    </row>
    <row r="30" spans="1:5" x14ac:dyDescent="0.25">
      <c r="A30">
        <v>16</v>
      </c>
      <c r="B30" t="s">
        <v>2</v>
      </c>
      <c r="C30" t="str">
        <f>"SVTJul24_PPM_SR_DNO_"&amp;A30</f>
        <v>SVTJul24_PPM_SR_DNO_16</v>
      </c>
      <c r="D30" s="5">
        <v>48.749684931506849</v>
      </c>
      <c r="E30" s="5">
        <v>20.773516129032256</v>
      </c>
    </row>
    <row r="31" spans="1:5" x14ac:dyDescent="0.25">
      <c r="A31">
        <v>17</v>
      </c>
      <c r="B31" t="s">
        <v>8</v>
      </c>
      <c r="C31" t="str">
        <f>"SVTJul24_PPM_SR_DNO_"&amp;A31</f>
        <v>SVTJul24_PPM_SR_DNO_17</v>
      </c>
      <c r="D31" s="5">
        <v>58.207219178082198</v>
      </c>
      <c r="E31" s="5">
        <v>21.06932258064516</v>
      </c>
    </row>
    <row r="32" spans="1:5" x14ac:dyDescent="0.25">
      <c r="A32">
        <v>18</v>
      </c>
      <c r="B32" t="s">
        <v>12</v>
      </c>
      <c r="C32" t="str">
        <f>"SVTJul24_PPM_SR_DNO_"&amp;A32</f>
        <v>SVTJul24_PPM_SR_DNO_18</v>
      </c>
      <c r="D32" s="5">
        <v>60.311328767123285</v>
      </c>
      <c r="E32" s="5">
        <v>20.05448387096774</v>
      </c>
    </row>
    <row r="33" spans="1:6" x14ac:dyDescent="0.25">
      <c r="A33">
        <v>19</v>
      </c>
      <c r="B33" t="s">
        <v>17</v>
      </c>
      <c r="C33" t="str">
        <f>"SVTJul24_PPM_SR_DNO_"&amp;A33</f>
        <v>SVTJul24_PPM_SR_DNO_19</v>
      </c>
      <c r="D33" s="5">
        <v>54.218178082191784</v>
      </c>
      <c r="E33" s="5">
        <v>21.290935483870967</v>
      </c>
    </row>
    <row r="34" spans="1:6" x14ac:dyDescent="0.25">
      <c r="A34">
        <v>20</v>
      </c>
      <c r="B34" t="s">
        <v>10</v>
      </c>
      <c r="C34" t="str">
        <f>"SVTJul24_PPM_SR_DNO_"&amp;A34</f>
        <v>SVTJul24_PPM_SR_DNO_20</v>
      </c>
      <c r="D34" s="5">
        <v>60.341465753424664</v>
      </c>
      <c r="E34" s="5">
        <v>20.688032258064517</v>
      </c>
    </row>
    <row r="35" spans="1:6" x14ac:dyDescent="0.25">
      <c r="A35">
        <v>21</v>
      </c>
      <c r="B35" t="s">
        <v>27</v>
      </c>
      <c r="C35" t="str">
        <f>"SVTJul24_PPM_SR_DNO_"&amp;A35</f>
        <v>SVTJul24_PPM_SR_DNO_21</v>
      </c>
      <c r="D35" s="5">
        <v>60.256534246575349</v>
      </c>
      <c r="E35" s="5">
        <v>20.570612903225808</v>
      </c>
    </row>
    <row r="36" spans="1:6" x14ac:dyDescent="0.25">
      <c r="A36">
        <v>22</v>
      </c>
      <c r="B36" t="s">
        <v>25</v>
      </c>
      <c r="C36" t="str">
        <f>"SVTJul24_PPM_SR_DNO_"&amp;A36</f>
        <v>SVTJul24_PPM_SR_DNO_22</v>
      </c>
      <c r="D36" s="5">
        <v>64.012698630136981</v>
      </c>
      <c r="E36" s="5">
        <v>20.312225806451615</v>
      </c>
    </row>
    <row r="37" spans="1:6" x14ac:dyDescent="0.25">
      <c r="A37">
        <v>23</v>
      </c>
      <c r="B37" t="s">
        <v>6</v>
      </c>
      <c r="C37" t="str">
        <f>"SVTJul24_PPM_SR_DNO_"&amp;A37</f>
        <v>SVTJul24_PPM_SR_DNO_23</v>
      </c>
      <c r="D37" s="5">
        <v>64.240095890410956</v>
      </c>
      <c r="E37" s="5">
        <v>19.476419354838708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40</v>
      </c>
      <c r="E43" t="s">
        <v>39</v>
      </c>
      <c r="F43" t="s">
        <v>44</v>
      </c>
    </row>
    <row r="44" spans="1:6" x14ac:dyDescent="0.25">
      <c r="A44">
        <v>10</v>
      </c>
      <c r="B44" t="s">
        <v>19</v>
      </c>
      <c r="C44" t="str">
        <f>"SVTJul24_PPM_DN_DNO_"&amp;A44</f>
        <v>SVTJul24_PPM_DN_DNO_10</v>
      </c>
      <c r="D44" s="5">
        <v>48.034616438356174</v>
      </c>
      <c r="E44" s="5">
        <v>24.245774193548385</v>
      </c>
      <c r="F44" s="5">
        <v>14.072862848365151</v>
      </c>
    </row>
    <row r="45" spans="1:6" x14ac:dyDescent="0.25">
      <c r="A45">
        <v>11</v>
      </c>
      <c r="B45" t="s">
        <v>21</v>
      </c>
      <c r="C45" t="str">
        <f>"SVTJul24_PPM_DN_DNO_"&amp;A45</f>
        <v>SVTJul24_PPM_DN_DNO_11</v>
      </c>
      <c r="D45" s="5">
        <v>53.067493150684932</v>
      </c>
      <c r="E45" s="5">
        <v>22.884806451612903</v>
      </c>
      <c r="F45" s="5">
        <v>13.264085875210299</v>
      </c>
    </row>
    <row r="46" spans="1:6" x14ac:dyDescent="0.25">
      <c r="A46">
        <v>12</v>
      </c>
      <c r="B46" t="s">
        <v>15</v>
      </c>
      <c r="C46" t="str">
        <f>"SVTJul24_PPM_DN_DNO_"&amp;A46</f>
        <v>SVTJul24_PPM_DN_DNO_12</v>
      </c>
      <c r="D46" s="5">
        <v>38.768863013698628</v>
      </c>
      <c r="E46" s="5">
        <v>24.666096774193548</v>
      </c>
      <c r="F46" s="5">
        <v>14.328585180308682</v>
      </c>
    </row>
    <row r="47" spans="1:6" x14ac:dyDescent="0.25">
      <c r="A47">
        <v>13</v>
      </c>
      <c r="B47" t="s">
        <v>13</v>
      </c>
      <c r="C47" t="str">
        <f>"SVTJul24_PPM_DN_DNO_"&amp;A47</f>
        <v>SVTJul24_PPM_DN_DNO_13</v>
      </c>
      <c r="D47" s="5">
        <v>63.727767123287677</v>
      </c>
      <c r="E47" s="5">
        <v>24.380612903225803</v>
      </c>
      <c r="F47" s="5">
        <v>14.206384902348049</v>
      </c>
    </row>
    <row r="48" spans="1:6" x14ac:dyDescent="0.25">
      <c r="A48">
        <v>14</v>
      </c>
      <c r="B48" t="s">
        <v>23</v>
      </c>
      <c r="C48" t="str">
        <f>"SVTJul24_PPM_DN_DNO_"&amp;A48</f>
        <v>SVTJul24_PPM_DN_DNO_14</v>
      </c>
      <c r="D48" s="5">
        <v>59.799000000000007</v>
      </c>
      <c r="E48" s="5">
        <v>22.921903225806449</v>
      </c>
      <c r="F48" s="5">
        <v>13.329637041913543</v>
      </c>
    </row>
    <row r="49" spans="1:6" x14ac:dyDescent="0.25">
      <c r="A49">
        <v>15</v>
      </c>
      <c r="B49" t="s">
        <v>4</v>
      </c>
      <c r="C49" t="str">
        <f>"SVTJul24_PPM_DN_DNO_"&amp;A49</f>
        <v>SVTJul24_PPM_DN_DNO_15</v>
      </c>
      <c r="D49" s="5">
        <v>67.530506849315074</v>
      </c>
      <c r="E49" s="5">
        <v>22.536741935483867</v>
      </c>
      <c r="F49" s="5">
        <v>12.981707848730894</v>
      </c>
    </row>
    <row r="50" spans="1:6" x14ac:dyDescent="0.25">
      <c r="A50">
        <v>16</v>
      </c>
      <c r="B50" t="s">
        <v>2</v>
      </c>
      <c r="C50" t="str">
        <f>"SVTJul24_PPM_DN_DNO_"&amp;A50</f>
        <v>SVTJul24_PPM_DN_DNO_16</v>
      </c>
      <c r="D50" s="5">
        <v>48.54420547945206</v>
      </c>
      <c r="E50" s="5">
        <v>23.773516129032256</v>
      </c>
      <c r="F50" s="5">
        <v>13.650198815009881</v>
      </c>
    </row>
    <row r="51" spans="1:6" x14ac:dyDescent="0.25">
      <c r="A51">
        <v>17</v>
      </c>
      <c r="B51" t="s">
        <v>8</v>
      </c>
      <c r="C51" t="str">
        <f>"SVTJul24_PPM_DN_DNO_"&amp;A51</f>
        <v>SVTJul24_PPM_DN_DNO_17</v>
      </c>
      <c r="D51" s="5">
        <v>59.251054794520556</v>
      </c>
      <c r="E51" s="5">
        <v>24.06932258064516</v>
      </c>
      <c r="F51" s="5">
        <v>14.145332309267804</v>
      </c>
    </row>
    <row r="52" spans="1:6" x14ac:dyDescent="0.25">
      <c r="A52">
        <v>18</v>
      </c>
      <c r="B52" t="s">
        <v>12</v>
      </c>
      <c r="C52" t="str">
        <f>"SVTJul24_PPM_DN_DNO_"&amp;A52</f>
        <v>SVTJul24_PPM_DN_DNO_18</v>
      </c>
      <c r="D52" s="5">
        <v>61.42639726027398</v>
      </c>
      <c r="E52" s="5">
        <v>23.05448387096774</v>
      </c>
      <c r="F52" s="5">
        <v>13.255393021724815</v>
      </c>
    </row>
    <row r="53" spans="1:6" x14ac:dyDescent="0.25">
      <c r="A53">
        <v>19</v>
      </c>
      <c r="B53" t="s">
        <v>17</v>
      </c>
      <c r="C53" t="str">
        <f>"SVTJul24_PPM_DN_DNO_"&amp;A53</f>
        <v>SVTJul24_PPM_DN_DNO_19</v>
      </c>
      <c r="D53" s="5">
        <v>54.653794520547955</v>
      </c>
      <c r="E53" s="5">
        <v>24.290935483870967</v>
      </c>
      <c r="F53" s="5">
        <v>14.040542608441234</v>
      </c>
    </row>
    <row r="54" spans="1:6" x14ac:dyDescent="0.25">
      <c r="A54">
        <v>20</v>
      </c>
      <c r="B54" t="s">
        <v>10</v>
      </c>
      <c r="C54" t="str">
        <f>"SVTJul24_PPM_DN_DNO_"&amp;A54</f>
        <v>SVTJul24_PPM_DN_DNO_20</v>
      </c>
      <c r="D54" s="5">
        <v>60.66475342465754</v>
      </c>
      <c r="E54" s="5">
        <v>23.688032258064517</v>
      </c>
      <c r="F54" s="5">
        <v>13.72629785677711</v>
      </c>
    </row>
    <row r="55" spans="1:6" x14ac:dyDescent="0.25">
      <c r="A55">
        <v>21</v>
      </c>
      <c r="B55" t="s">
        <v>27</v>
      </c>
      <c r="C55" t="str">
        <f>"SVTJul24_PPM_DN_DNO_"&amp;A55</f>
        <v>SVTJul24_PPM_DN_DNO_21</v>
      </c>
      <c r="D55" s="5">
        <v>59.774342465753428</v>
      </c>
      <c r="E55" s="5">
        <v>23.570612903225808</v>
      </c>
      <c r="F55" s="5">
        <v>13.657722770828753</v>
      </c>
    </row>
    <row r="56" spans="1:6" x14ac:dyDescent="0.25">
      <c r="A56">
        <v>22</v>
      </c>
      <c r="B56" t="s">
        <v>25</v>
      </c>
      <c r="C56" t="str">
        <f>"SVTJul24_PPM_DN_DNO_"&amp;A56</f>
        <v>SVTJul24_PPM_DN_DNO_22</v>
      </c>
      <c r="D56" s="5">
        <v>64.672972602739719</v>
      </c>
      <c r="E56" s="5">
        <v>23.312225806451615</v>
      </c>
      <c r="F56" s="5">
        <v>13.422706312632585</v>
      </c>
    </row>
    <row r="57" spans="1:6" x14ac:dyDescent="0.25">
      <c r="A57">
        <v>23</v>
      </c>
      <c r="B57" t="s">
        <v>6</v>
      </c>
      <c r="C57" t="str">
        <f>"SVTJul24_PPM_DN_DNO_"&amp;A57</f>
        <v>SVTJul24_PPM_DN_DNO_23</v>
      </c>
      <c r="D57" s="5">
        <v>64.163383561643826</v>
      </c>
      <c r="E57" s="5">
        <v>22.476419354838708</v>
      </c>
      <c r="F57" s="5">
        <v>13.042901616560616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6AC1-20F3-42BD-B7A2-BAAC1AB0ECDE}">
  <dimension ref="A1:F57"/>
  <sheetViews>
    <sheetView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30.42578125" bestFit="1" customWidth="1"/>
    <col min="4" max="4" width="30.28515625" bestFit="1" customWidth="1"/>
    <col min="5" max="5" width="29" bestFit="1" customWidth="1"/>
    <col min="6" max="6" width="30.7109375" bestFit="1" customWidth="1"/>
  </cols>
  <sheetData>
    <row r="1" spans="1:5" x14ac:dyDescent="0.25">
      <c r="A1" s="1"/>
    </row>
    <row r="3" spans="1:5" x14ac:dyDescent="0.25">
      <c r="A3" t="s">
        <v>32</v>
      </c>
      <c r="B3" t="s">
        <v>31</v>
      </c>
      <c r="C3" t="s">
        <v>1</v>
      </c>
      <c r="D3" t="s">
        <v>35</v>
      </c>
      <c r="E3" t="s">
        <v>36</v>
      </c>
    </row>
    <row r="4" spans="1:5" x14ac:dyDescent="0.25">
      <c r="A4" t="s">
        <v>20</v>
      </c>
      <c r="B4" t="s">
        <v>19</v>
      </c>
      <c r="C4" t="s">
        <v>45</v>
      </c>
      <c r="D4" s="2">
        <f>'Other (inc Direct Debit) ex VAT'!D4*1.05</f>
        <v>31.009650000000004</v>
      </c>
      <c r="E4" s="2">
        <f>'Other (inc Direct Debit) ex VAT'!E4*1.05</f>
        <v>5.4012000000000002</v>
      </c>
    </row>
    <row r="5" spans="1:5" x14ac:dyDescent="0.25">
      <c r="A5" t="s">
        <v>22</v>
      </c>
      <c r="B5" t="s">
        <v>21</v>
      </c>
      <c r="C5" t="s">
        <v>46</v>
      </c>
      <c r="D5" s="2">
        <f>'Other (inc Direct Debit) ex VAT'!D5*1.05</f>
        <v>31.102049999999998</v>
      </c>
      <c r="E5" s="2">
        <f>'Other (inc Direct Debit) ex VAT'!E5*1.05</f>
        <v>5.3350500000000007</v>
      </c>
    </row>
    <row r="6" spans="1:5" x14ac:dyDescent="0.25">
      <c r="A6" t="s">
        <v>16</v>
      </c>
      <c r="B6" t="s">
        <v>15</v>
      </c>
      <c r="C6" t="s">
        <v>47</v>
      </c>
      <c r="D6" s="2">
        <f>'Other (inc Direct Debit) ex VAT'!D6*1.05</f>
        <v>32.028150000000004</v>
      </c>
      <c r="E6" s="2">
        <f>'Other (inc Direct Debit) ex VAT'!E6*1.05</f>
        <v>5.5482000000000005</v>
      </c>
    </row>
    <row r="7" spans="1:5" x14ac:dyDescent="0.25">
      <c r="A7" t="s">
        <v>14</v>
      </c>
      <c r="B7" t="s">
        <v>13</v>
      </c>
      <c r="C7" t="s">
        <v>48</v>
      </c>
      <c r="D7" s="2">
        <f>'Other (inc Direct Debit) ex VAT'!D7*1.05</f>
        <v>31.867500000000003</v>
      </c>
      <c r="E7" s="2">
        <f>'Other (inc Direct Debit) ex VAT'!E7*1.05</f>
        <v>5.4505499999999998</v>
      </c>
    </row>
    <row r="8" spans="1:5" x14ac:dyDescent="0.25">
      <c r="A8" t="s">
        <v>24</v>
      </c>
      <c r="B8" t="s">
        <v>23</v>
      </c>
      <c r="C8" t="s">
        <v>49</v>
      </c>
      <c r="D8" s="2">
        <f>'Other (inc Direct Debit) ex VAT'!D8*1.05</f>
        <v>31.435950000000002</v>
      </c>
      <c r="E8" s="2">
        <f>'Other (inc Direct Debit) ex VAT'!E8*1.05</f>
        <v>5.4379500000000007</v>
      </c>
    </row>
    <row r="9" spans="1:5" x14ac:dyDescent="0.25">
      <c r="A9" t="s">
        <v>5</v>
      </c>
      <c r="B9" t="s">
        <v>4</v>
      </c>
      <c r="C9" t="s">
        <v>50</v>
      </c>
      <c r="D9" s="2">
        <f>'Other (inc Direct Debit) ex VAT'!D9*1.05</f>
        <v>31.556699999999999</v>
      </c>
      <c r="E9" s="2">
        <f>'Other (inc Direct Debit) ex VAT'!E9*1.05</f>
        <v>5.4641999999999999</v>
      </c>
    </row>
    <row r="10" spans="1:5" x14ac:dyDescent="0.25">
      <c r="A10" t="s">
        <v>3</v>
      </c>
      <c r="B10" t="s">
        <v>2</v>
      </c>
      <c r="C10" t="s">
        <v>51</v>
      </c>
      <c r="D10" s="2">
        <f>'Other (inc Direct Debit) ex VAT'!D10*1.05</f>
        <v>31.593450000000001</v>
      </c>
      <c r="E10" s="2">
        <f>'Other (inc Direct Debit) ex VAT'!E10*1.05</f>
        <v>5.3980500000000005</v>
      </c>
    </row>
    <row r="11" spans="1:5" x14ac:dyDescent="0.25">
      <c r="A11" t="s">
        <v>43</v>
      </c>
      <c r="B11" t="s">
        <v>8</v>
      </c>
      <c r="C11" t="s">
        <v>52</v>
      </c>
      <c r="D11" s="2">
        <f>'Other (inc Direct Debit) ex VAT'!D11*1.05</f>
        <v>31.581900000000001</v>
      </c>
      <c r="E11" s="2">
        <f>'Other (inc Direct Debit) ex VAT'!E11*1.05</f>
        <v>5.3959500000000009</v>
      </c>
    </row>
    <row r="12" spans="1:5" x14ac:dyDescent="0.25">
      <c r="A12" t="s">
        <v>9</v>
      </c>
      <c r="B12" t="s">
        <v>12</v>
      </c>
      <c r="C12" t="s">
        <v>53</v>
      </c>
      <c r="D12" s="2">
        <f>'Other (inc Direct Debit) ex VAT'!D12*1.05</f>
        <v>31.654350000000001</v>
      </c>
      <c r="E12" s="2">
        <f>'Other (inc Direct Debit) ex VAT'!E12*1.05</f>
        <v>5.3959500000000009</v>
      </c>
    </row>
    <row r="13" spans="1:5" x14ac:dyDescent="0.25">
      <c r="A13" t="s">
        <v>18</v>
      </c>
      <c r="B13" t="s">
        <v>17</v>
      </c>
      <c r="C13" t="s">
        <v>54</v>
      </c>
      <c r="D13" s="2">
        <f>'Other (inc Direct Debit) ex VAT'!D13*1.05</f>
        <v>30.940349999999999</v>
      </c>
      <c r="E13" s="2">
        <f>'Other (inc Direct Debit) ex VAT'!E13*1.05</f>
        <v>5.4075000000000006</v>
      </c>
    </row>
    <row r="14" spans="1:5" x14ac:dyDescent="0.25">
      <c r="A14" t="s">
        <v>11</v>
      </c>
      <c r="B14" t="s">
        <v>10</v>
      </c>
      <c r="C14" t="s">
        <v>55</v>
      </c>
      <c r="D14" s="2">
        <f>'Other (inc Direct Debit) ex VAT'!D14*1.05</f>
        <v>30.779700000000002</v>
      </c>
      <c r="E14" s="2">
        <f>'Other (inc Direct Debit) ex VAT'!E14*1.05</f>
        <v>5.5576500000000006</v>
      </c>
    </row>
    <row r="15" spans="1:5" x14ac:dyDescent="0.25">
      <c r="A15" t="s">
        <v>28</v>
      </c>
      <c r="B15" t="s">
        <v>27</v>
      </c>
      <c r="C15" t="s">
        <v>56</v>
      </c>
      <c r="D15" s="2">
        <f>'Other (inc Direct Debit) ex VAT'!D15*1.05</f>
        <v>31.725750000000001</v>
      </c>
      <c r="E15" s="2">
        <f>'Other (inc Direct Debit) ex VAT'!E15*1.05</f>
        <v>5.6857500000000005</v>
      </c>
    </row>
    <row r="16" spans="1:5" x14ac:dyDescent="0.25">
      <c r="A16" t="s">
        <v>26</v>
      </c>
      <c r="B16" t="s">
        <v>25</v>
      </c>
      <c r="C16" t="s">
        <v>57</v>
      </c>
      <c r="D16" s="2">
        <f>'Other (inc Direct Debit) ex VAT'!D16*1.05</f>
        <v>30.966600000000003</v>
      </c>
      <c r="E16" s="2">
        <f>'Other (inc Direct Debit) ex VAT'!E16*1.05</f>
        <v>5.7634499999999997</v>
      </c>
    </row>
    <row r="17" spans="1:5" x14ac:dyDescent="0.25">
      <c r="A17" t="s">
        <v>7</v>
      </c>
      <c r="B17" t="s">
        <v>6</v>
      </c>
      <c r="C17" t="s">
        <v>58</v>
      </c>
      <c r="D17" s="2">
        <f>'Other (inc Direct Debit) ex VAT'!D17*1.05</f>
        <v>31.5336</v>
      </c>
      <c r="E17" s="2">
        <f>'Other (inc Direct Debit) ex VAT'!E17*1.05</f>
        <v>5.4516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35</v>
      </c>
      <c r="E23" t="s">
        <v>36</v>
      </c>
    </row>
    <row r="24" spans="1:5" x14ac:dyDescent="0.25">
      <c r="A24">
        <v>10</v>
      </c>
      <c r="B24" t="s">
        <v>19</v>
      </c>
      <c r="C24" t="s">
        <v>59</v>
      </c>
      <c r="D24" s="3">
        <f>'Other (inc Direct Debit) ex VAT'!D24*1.05</f>
        <v>49.9357993150685</v>
      </c>
      <c r="E24" s="3">
        <f>'Other (inc Direct Debit) ex VAT'!E24*1.05</f>
        <v>23.082691935483872</v>
      </c>
    </row>
    <row r="25" spans="1:5" x14ac:dyDescent="0.25">
      <c r="A25">
        <v>11</v>
      </c>
      <c r="B25" t="s">
        <v>21</v>
      </c>
      <c r="C25" t="s">
        <v>60</v>
      </c>
      <c r="D25" s="3">
        <f>'Other (inc Direct Debit) ex VAT'!D25*1.05</f>
        <v>56.017169178082192</v>
      </c>
      <c r="E25" s="3">
        <f>'Other (inc Direct Debit) ex VAT'!E25*1.05</f>
        <v>21.646562903225806</v>
      </c>
    </row>
    <row r="26" spans="1:5" x14ac:dyDescent="0.25">
      <c r="A26">
        <v>12</v>
      </c>
      <c r="B26" t="s">
        <v>15</v>
      </c>
      <c r="C26" t="s">
        <v>61</v>
      </c>
      <c r="D26" s="3">
        <f>'Other (inc Direct Debit) ex VAT'!D26*1.05</f>
        <v>40.790730821917819</v>
      </c>
      <c r="E26" s="3">
        <f>'Other (inc Direct Debit) ex VAT'!E26*1.05</f>
        <v>23.52674032258064</v>
      </c>
    </row>
    <row r="27" spans="1:5" x14ac:dyDescent="0.25">
      <c r="A27">
        <v>13</v>
      </c>
      <c r="B27" t="s">
        <v>13</v>
      </c>
      <c r="C27" t="s">
        <v>62</v>
      </c>
      <c r="D27" s="3">
        <f>'Other (inc Direct Debit) ex VAT'!D27*1.05</f>
        <v>67.052237671232888</v>
      </c>
      <c r="E27" s="3">
        <f>'Other (inc Direct Debit) ex VAT'!E27*1.05</f>
        <v>23.22427258064516</v>
      </c>
    </row>
    <row r="28" spans="1:5" x14ac:dyDescent="0.25">
      <c r="A28">
        <v>14</v>
      </c>
      <c r="B28" t="s">
        <v>23</v>
      </c>
      <c r="C28" t="s">
        <v>63</v>
      </c>
      <c r="D28" s="3">
        <f>'Other (inc Direct Debit) ex VAT'!D28*1.05</f>
        <v>62.745799315068503</v>
      </c>
      <c r="E28" s="3">
        <f>'Other (inc Direct Debit) ex VAT'!E28*1.05</f>
        <v>21.685853225806451</v>
      </c>
    </row>
    <row r="29" spans="1:5" x14ac:dyDescent="0.25">
      <c r="A29">
        <v>15</v>
      </c>
      <c r="B29" t="s">
        <v>4</v>
      </c>
      <c r="C29" t="s">
        <v>64</v>
      </c>
      <c r="D29" s="3">
        <f>'Other (inc Direct Debit) ex VAT'!D29*1.05</f>
        <v>71.220593835616441</v>
      </c>
      <c r="E29" s="3">
        <f>'Other (inc Direct Debit) ex VAT'!E29*1.05</f>
        <v>21.278724193548385</v>
      </c>
    </row>
    <row r="30" spans="1:5" x14ac:dyDescent="0.25">
      <c r="A30">
        <v>16</v>
      </c>
      <c r="B30" t="s">
        <v>2</v>
      </c>
      <c r="C30" t="s">
        <v>65</v>
      </c>
      <c r="D30" s="3">
        <f>'Other (inc Direct Debit) ex VAT'!D30*1.05</f>
        <v>51.187169178082193</v>
      </c>
      <c r="E30" s="3">
        <f>'Other (inc Direct Debit) ex VAT'!E30*1.05</f>
        <v>22.585127419354837</v>
      </c>
    </row>
    <row r="31" spans="1:5" x14ac:dyDescent="0.25">
      <c r="A31">
        <v>17</v>
      </c>
      <c r="B31" t="s">
        <v>8</v>
      </c>
      <c r="C31" t="s">
        <v>66</v>
      </c>
      <c r="D31" s="3">
        <f>'Other (inc Direct Debit) ex VAT'!D31*1.05</f>
        <v>61.117580136986312</v>
      </c>
      <c r="E31" s="3">
        <f>'Other (inc Direct Debit) ex VAT'!E31*1.05</f>
        <v>22.896062903225804</v>
      </c>
    </row>
    <row r="32" spans="1:5" x14ac:dyDescent="0.25">
      <c r="A32">
        <v>18</v>
      </c>
      <c r="B32" t="s">
        <v>12</v>
      </c>
      <c r="C32" t="s">
        <v>67</v>
      </c>
      <c r="D32" s="3">
        <f>'Other (inc Direct Debit) ex VAT'!D32*1.05</f>
        <v>63.326895205479452</v>
      </c>
      <c r="E32" s="3">
        <f>'Other (inc Direct Debit) ex VAT'!E32*1.05</f>
        <v>21.825740322580643</v>
      </c>
    </row>
    <row r="33" spans="1:6" x14ac:dyDescent="0.25">
      <c r="A33">
        <v>19</v>
      </c>
      <c r="B33" t="s">
        <v>17</v>
      </c>
      <c r="C33" t="s">
        <v>68</v>
      </c>
      <c r="D33" s="3">
        <f>'Other (inc Direct Debit) ex VAT'!D33*1.05</f>
        <v>56.929086986301378</v>
      </c>
      <c r="E33" s="3">
        <f>'Other (inc Direct Debit) ex VAT'!E33*1.05</f>
        <v>23.130111290322581</v>
      </c>
    </row>
    <row r="34" spans="1:6" x14ac:dyDescent="0.25">
      <c r="A34">
        <v>20</v>
      </c>
      <c r="B34" t="s">
        <v>10</v>
      </c>
      <c r="C34" t="s">
        <v>69</v>
      </c>
      <c r="D34" s="3">
        <f>'Other (inc Direct Debit) ex VAT'!D34*1.05</f>
        <v>63.358539041095902</v>
      </c>
      <c r="E34" s="3">
        <f>'Other (inc Direct Debit) ex VAT'!E34*1.05</f>
        <v>22.493675806451613</v>
      </c>
    </row>
    <row r="35" spans="1:6" x14ac:dyDescent="0.25">
      <c r="A35">
        <v>21</v>
      </c>
      <c r="B35" t="s">
        <v>27</v>
      </c>
      <c r="C35" t="s">
        <v>70</v>
      </c>
      <c r="D35" s="3">
        <f>'Other (inc Direct Debit) ex VAT'!D35*1.05</f>
        <v>63.269360958904116</v>
      </c>
      <c r="E35" s="3">
        <f>'Other (inc Direct Debit) ex VAT'!E35*1.05</f>
        <v>22.369708064516129</v>
      </c>
    </row>
    <row r="36" spans="1:6" x14ac:dyDescent="0.25">
      <c r="A36">
        <v>22</v>
      </c>
      <c r="B36" t="s">
        <v>25</v>
      </c>
      <c r="C36" t="s">
        <v>71</v>
      </c>
      <c r="D36" s="3">
        <f>'Other (inc Direct Debit) ex VAT'!D36*1.05</f>
        <v>67.213333561643836</v>
      </c>
      <c r="E36" s="3">
        <f>'Other (inc Direct Debit) ex VAT'!E36*1.05</f>
        <v>22.097385483870969</v>
      </c>
    </row>
    <row r="37" spans="1:6" x14ac:dyDescent="0.25">
      <c r="A37">
        <v>23</v>
      </c>
      <c r="B37" t="s">
        <v>6</v>
      </c>
      <c r="C37" t="s">
        <v>72</v>
      </c>
      <c r="D37" s="3">
        <f>'Other (inc Direct Debit) ex VAT'!D37*1.05</f>
        <v>67.452100684931509</v>
      </c>
      <c r="E37" s="3">
        <f>'Other (inc Direct Debit) ex VAT'!E37*1.05</f>
        <v>21.215385483870968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35</v>
      </c>
      <c r="E43" t="s">
        <v>37</v>
      </c>
      <c r="F43" t="s">
        <v>38</v>
      </c>
    </row>
    <row r="44" spans="1:6" x14ac:dyDescent="0.25">
      <c r="A44">
        <v>10</v>
      </c>
      <c r="B44" t="s">
        <v>19</v>
      </c>
      <c r="C44" t="s">
        <v>73</v>
      </c>
      <c r="D44" s="3">
        <f>'Other (inc Direct Debit) ex VAT'!D44*1.05</f>
        <v>50.436347260273983</v>
      </c>
      <c r="E44" s="3">
        <f>'Other (inc Direct Debit) ex VAT'!E44*1.05</f>
        <v>26.232691935483871</v>
      </c>
      <c r="F44" s="3">
        <f>'Other (inc Direct Debit) ex VAT'!F44*1.05</f>
        <v>15.113923041474651</v>
      </c>
    </row>
    <row r="45" spans="1:6" x14ac:dyDescent="0.25">
      <c r="A45">
        <v>11</v>
      </c>
      <c r="B45" t="s">
        <v>21</v>
      </c>
      <c r="C45" t="s">
        <v>74</v>
      </c>
      <c r="D45" s="3">
        <f>'Other (inc Direct Debit) ex VAT'!D45*1.05</f>
        <v>55.720867808219182</v>
      </c>
      <c r="E45" s="3">
        <f>'Other (inc Direct Debit) ex VAT'!E45*1.05</f>
        <v>24.796562903225805</v>
      </c>
      <c r="F45" s="3">
        <f>'Other (inc Direct Debit) ex VAT'!F45*1.05</f>
        <v>14.26143456221199</v>
      </c>
    </row>
    <row r="46" spans="1:6" x14ac:dyDescent="0.25">
      <c r="A46">
        <v>12</v>
      </c>
      <c r="B46" t="s">
        <v>15</v>
      </c>
      <c r="C46" t="s">
        <v>75</v>
      </c>
      <c r="D46" s="3">
        <f>'Other (inc Direct Debit) ex VAT'!D46*1.05</f>
        <v>40.70730616438356</v>
      </c>
      <c r="E46" s="3">
        <f>'Other (inc Direct Debit) ex VAT'!E46*1.05</f>
        <v>26.676740322580642</v>
      </c>
      <c r="F46" s="3">
        <f>'Other (inc Direct Debit) ex VAT'!F46*1.05</f>
        <v>15.382856221198169</v>
      </c>
    </row>
    <row r="47" spans="1:6" x14ac:dyDescent="0.25">
      <c r="A47">
        <v>13</v>
      </c>
      <c r="B47" t="s">
        <v>13</v>
      </c>
      <c r="C47" t="s">
        <v>76</v>
      </c>
      <c r="D47" s="3">
        <f>'Other (inc Direct Debit) ex VAT'!D47*1.05</f>
        <v>66.914155479452063</v>
      </c>
      <c r="E47" s="3">
        <f>'Other (inc Direct Debit) ex VAT'!E47*1.05</f>
        <v>26.374272580645158</v>
      </c>
      <c r="F47" s="3">
        <f>'Other (inc Direct Debit) ex VAT'!F47*1.05</f>
        <v>15.254716436251922</v>
      </c>
    </row>
    <row r="48" spans="1:6" x14ac:dyDescent="0.25">
      <c r="A48">
        <v>14</v>
      </c>
      <c r="B48" t="s">
        <v>23</v>
      </c>
      <c r="C48" t="s">
        <v>77</v>
      </c>
      <c r="D48" s="3">
        <f>'Other (inc Direct Debit) ex VAT'!D48*1.05</f>
        <v>62.788950000000007</v>
      </c>
      <c r="E48" s="3">
        <f>'Other (inc Direct Debit) ex VAT'!E48*1.05</f>
        <v>24.835853225806449</v>
      </c>
      <c r="F48" s="3">
        <f>'Other (inc Direct Debit) ex VAT'!F48*1.05</f>
        <v>14.330390783410145</v>
      </c>
    </row>
    <row r="49" spans="1:6" x14ac:dyDescent="0.25">
      <c r="A49">
        <v>15</v>
      </c>
      <c r="B49" t="s">
        <v>4</v>
      </c>
      <c r="C49" t="s">
        <v>78</v>
      </c>
      <c r="D49" s="3">
        <f>'Other (inc Direct Debit) ex VAT'!D49*1.05</f>
        <v>70.907032191780829</v>
      </c>
      <c r="E49" s="3">
        <f>'Other (inc Direct Debit) ex VAT'!E49*1.05</f>
        <v>24.428724193548387</v>
      </c>
      <c r="F49" s="3">
        <f>'Other (inc Direct Debit) ex VAT'!F49*1.05</f>
        <v>13.963449923195084</v>
      </c>
    </row>
    <row r="50" spans="1:6" x14ac:dyDescent="0.25">
      <c r="A50">
        <v>16</v>
      </c>
      <c r="B50" t="s">
        <v>2</v>
      </c>
      <c r="C50" t="s">
        <v>79</v>
      </c>
      <c r="D50" s="3">
        <f>'Other (inc Direct Debit) ex VAT'!D50*1.05</f>
        <v>50.971415753424665</v>
      </c>
      <c r="E50" s="3">
        <f>'Other (inc Direct Debit) ex VAT'!E50*1.05</f>
        <v>25.735127419354836</v>
      </c>
      <c r="F50" s="3">
        <f>'Other (inc Direct Debit) ex VAT'!F50*1.05</f>
        <v>14.667702611367138</v>
      </c>
    </row>
    <row r="51" spans="1:6" x14ac:dyDescent="0.25">
      <c r="A51">
        <v>17</v>
      </c>
      <c r="B51" t="s">
        <v>8</v>
      </c>
      <c r="C51" t="s">
        <v>80</v>
      </c>
      <c r="D51" s="3">
        <f>'Other (inc Direct Debit) ex VAT'!D51*1.05</f>
        <v>62.213607534246584</v>
      </c>
      <c r="E51" s="3">
        <f>'Other (inc Direct Debit) ex VAT'!E51*1.05</f>
        <v>26.046062903225803</v>
      </c>
      <c r="F51" s="3">
        <f>'Other (inc Direct Debit) ex VAT'!F51*1.05</f>
        <v>15.19129170506913</v>
      </c>
    </row>
    <row r="52" spans="1:6" x14ac:dyDescent="0.25">
      <c r="A52">
        <v>18</v>
      </c>
      <c r="B52" t="s">
        <v>12</v>
      </c>
      <c r="C52" t="s">
        <v>81</v>
      </c>
      <c r="D52" s="3">
        <f>'Other (inc Direct Debit) ex VAT'!D52*1.05</f>
        <v>64.497717123287686</v>
      </c>
      <c r="E52" s="3">
        <f>'Other (inc Direct Debit) ex VAT'!E52*1.05</f>
        <v>24.975740322580641</v>
      </c>
      <c r="F52" s="3">
        <f>'Other (inc Direct Debit) ex VAT'!F52*1.05</f>
        <v>14.251499078341013</v>
      </c>
    </row>
    <row r="53" spans="1:6" x14ac:dyDescent="0.25">
      <c r="A53">
        <v>19</v>
      </c>
      <c r="B53" t="s">
        <v>17</v>
      </c>
      <c r="C53" t="s">
        <v>82</v>
      </c>
      <c r="D53" s="3">
        <f>'Other (inc Direct Debit) ex VAT'!D53*1.05</f>
        <v>57.386484246575357</v>
      </c>
      <c r="E53" s="3">
        <f>'Other (inc Direct Debit) ex VAT'!E53*1.05</f>
        <v>26.280111290322584</v>
      </c>
      <c r="F53" s="3">
        <f>'Other (inc Direct Debit) ex VAT'!F53*1.05</f>
        <v>15.079391551459294</v>
      </c>
    </row>
    <row r="54" spans="1:6" x14ac:dyDescent="0.25">
      <c r="A54">
        <v>20</v>
      </c>
      <c r="B54" t="s">
        <v>10</v>
      </c>
      <c r="C54" t="s">
        <v>83</v>
      </c>
      <c r="D54" s="3">
        <f>'Other (inc Direct Debit) ex VAT'!D54*1.05</f>
        <v>63.697991095890423</v>
      </c>
      <c r="E54" s="3">
        <f>'Other (inc Direct Debit) ex VAT'!E54*1.05</f>
        <v>25.643675806451611</v>
      </c>
      <c r="F54" s="3">
        <f>'Other (inc Direct Debit) ex VAT'!F54*1.05</f>
        <v>14.748754838709685</v>
      </c>
    </row>
    <row r="55" spans="1:6" x14ac:dyDescent="0.25">
      <c r="A55">
        <v>21</v>
      </c>
      <c r="B55" t="s">
        <v>27</v>
      </c>
      <c r="C55" t="s">
        <v>84</v>
      </c>
      <c r="D55" s="3">
        <f>'Other (inc Direct Debit) ex VAT'!D55*1.05</f>
        <v>62.763059589041099</v>
      </c>
      <c r="E55" s="3">
        <f>'Other (inc Direct Debit) ex VAT'!E55*1.05</f>
        <v>25.519708064516127</v>
      </c>
      <c r="F55" s="3">
        <f>'Other (inc Direct Debit) ex VAT'!F55*1.05</f>
        <v>14.677091244239628</v>
      </c>
    </row>
    <row r="56" spans="1:6" x14ac:dyDescent="0.25">
      <c r="A56">
        <v>22</v>
      </c>
      <c r="B56" t="s">
        <v>25</v>
      </c>
      <c r="C56" t="s">
        <v>85</v>
      </c>
      <c r="D56" s="3">
        <f>'Other (inc Direct Debit) ex VAT'!D56*1.05</f>
        <v>67.906621232876702</v>
      </c>
      <c r="E56" s="3">
        <f>'Other (inc Direct Debit) ex VAT'!E56*1.05</f>
        <v>25.247385483870968</v>
      </c>
      <c r="F56" s="3">
        <f>'Other (inc Direct Debit) ex VAT'!F56*1.05</f>
        <v>14.42815576036867</v>
      </c>
    </row>
    <row r="57" spans="1:6" x14ac:dyDescent="0.25">
      <c r="A57">
        <v>23</v>
      </c>
      <c r="B57" t="s">
        <v>6</v>
      </c>
      <c r="C57" t="s">
        <v>86</v>
      </c>
      <c r="D57" s="3">
        <f>'Other (inc Direct Debit) ex VAT'!D57*1.05</f>
        <v>67.371552739726027</v>
      </c>
      <c r="E57" s="3">
        <f>'Other (inc Direct Debit) ex VAT'!E57*1.05</f>
        <v>24.36538548387097</v>
      </c>
      <c r="F57" s="3">
        <f>'Other (inc Direct Debit) ex VAT'!F57*1.05</f>
        <v>14.028298617511522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76A0-66E0-4473-AF93-4120CF97D506}">
  <dimension ref="A1:F57"/>
  <sheetViews>
    <sheetView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29.140625" bestFit="1" customWidth="1"/>
    <col min="4" max="4" width="30.28515625" bestFit="1" customWidth="1"/>
    <col min="5" max="5" width="29" bestFit="1" customWidth="1"/>
    <col min="6" max="6" width="30.7109375" bestFit="1" customWidth="1"/>
  </cols>
  <sheetData>
    <row r="1" spans="1:5" x14ac:dyDescent="0.25">
      <c r="A1" s="1" t="s">
        <v>0</v>
      </c>
    </row>
    <row r="3" spans="1:5" x14ac:dyDescent="0.25">
      <c r="A3" t="s">
        <v>32</v>
      </c>
      <c r="B3" t="s">
        <v>31</v>
      </c>
      <c r="C3" t="s">
        <v>1</v>
      </c>
      <c r="D3" t="s">
        <v>35</v>
      </c>
      <c r="E3" t="s">
        <v>36</v>
      </c>
    </row>
    <row r="4" spans="1:5" x14ac:dyDescent="0.25">
      <c r="A4" t="s">
        <v>20</v>
      </c>
      <c r="B4" t="s">
        <v>19</v>
      </c>
      <c r="C4" t="s">
        <v>87</v>
      </c>
      <c r="D4" s="2">
        <f>'Standard Credit ex VAT'!D4*1.05</f>
        <v>35.244300000000003</v>
      </c>
      <c r="E4" s="2">
        <f>'Standard Credit ex VAT'!E4*1.05</f>
        <v>5.6836500000000001</v>
      </c>
    </row>
    <row r="5" spans="1:5" x14ac:dyDescent="0.25">
      <c r="A5" t="s">
        <v>22</v>
      </c>
      <c r="B5" t="s">
        <v>21</v>
      </c>
      <c r="C5" t="s">
        <v>88</v>
      </c>
      <c r="D5" s="2">
        <f>'Standard Credit ex VAT'!D5*1.05</f>
        <v>35.250600000000006</v>
      </c>
      <c r="E5" s="2">
        <f>'Standard Credit ex VAT'!E5*1.05</f>
        <v>5.6154000000000002</v>
      </c>
    </row>
    <row r="6" spans="1:5" x14ac:dyDescent="0.25">
      <c r="A6" t="s">
        <v>16</v>
      </c>
      <c r="B6" t="s">
        <v>15</v>
      </c>
      <c r="C6" t="s">
        <v>89</v>
      </c>
      <c r="D6" s="2">
        <f>'Standard Credit ex VAT'!D6*1.05</f>
        <v>35.235900000000001</v>
      </c>
      <c r="E6" s="2">
        <f>'Standard Credit ex VAT'!E6*1.05</f>
        <v>5.8390500000000003</v>
      </c>
    </row>
    <row r="7" spans="1:5" x14ac:dyDescent="0.25">
      <c r="A7" t="s">
        <v>14</v>
      </c>
      <c r="B7" t="s">
        <v>13</v>
      </c>
      <c r="C7" t="s">
        <v>90</v>
      </c>
      <c r="D7" s="2">
        <f>'Standard Credit ex VAT'!D7*1.05</f>
        <v>35.241150000000005</v>
      </c>
      <c r="E7" s="2">
        <f>'Standard Credit ex VAT'!E7*1.05</f>
        <v>5.7361500000000003</v>
      </c>
    </row>
    <row r="8" spans="1:5" x14ac:dyDescent="0.25">
      <c r="A8" t="s">
        <v>24</v>
      </c>
      <c r="B8" t="s">
        <v>23</v>
      </c>
      <c r="C8" t="s">
        <v>91</v>
      </c>
      <c r="D8" s="2">
        <f>'Standard Credit ex VAT'!D8*1.05</f>
        <v>35.244300000000003</v>
      </c>
      <c r="E8" s="2">
        <f>'Standard Credit ex VAT'!E8*1.05</f>
        <v>5.7225000000000001</v>
      </c>
    </row>
    <row r="9" spans="1:5" x14ac:dyDescent="0.25">
      <c r="A9" t="s">
        <v>5</v>
      </c>
      <c r="B9" t="s">
        <v>4</v>
      </c>
      <c r="C9" t="s">
        <v>92</v>
      </c>
      <c r="D9" s="2">
        <f>'Standard Credit ex VAT'!D9*1.05</f>
        <v>35.241150000000005</v>
      </c>
      <c r="E9" s="2">
        <f>'Standard Credit ex VAT'!E9*1.05</f>
        <v>5.7508500000000007</v>
      </c>
    </row>
    <row r="10" spans="1:5" x14ac:dyDescent="0.25">
      <c r="A10" t="s">
        <v>3</v>
      </c>
      <c r="B10" t="s">
        <v>2</v>
      </c>
      <c r="C10" t="s">
        <v>93</v>
      </c>
      <c r="D10" s="2">
        <f>'Standard Credit ex VAT'!D10*1.05</f>
        <v>35.247450000000008</v>
      </c>
      <c r="E10" s="2">
        <f>'Standard Credit ex VAT'!E10*1.05</f>
        <v>5.6805000000000003</v>
      </c>
    </row>
    <row r="11" spans="1:5" x14ac:dyDescent="0.25">
      <c r="A11" t="s">
        <v>43</v>
      </c>
      <c r="B11" t="s">
        <v>8</v>
      </c>
      <c r="C11" t="s">
        <v>94</v>
      </c>
      <c r="D11" s="2">
        <f>'Standard Credit ex VAT'!D11*1.05</f>
        <v>35.247450000000008</v>
      </c>
      <c r="E11" s="2">
        <f>'Standard Credit ex VAT'!E11*1.05</f>
        <v>5.6784000000000008</v>
      </c>
    </row>
    <row r="12" spans="1:5" x14ac:dyDescent="0.25">
      <c r="A12" t="s">
        <v>9</v>
      </c>
      <c r="B12" t="s">
        <v>12</v>
      </c>
      <c r="C12" t="s">
        <v>95</v>
      </c>
      <c r="D12" s="2">
        <f>'Standard Credit ex VAT'!D12*1.05</f>
        <v>35.247450000000008</v>
      </c>
      <c r="E12" s="2">
        <f>'Standard Credit ex VAT'!E12*1.05</f>
        <v>5.6784000000000008</v>
      </c>
    </row>
    <row r="13" spans="1:5" x14ac:dyDescent="0.25">
      <c r="A13" t="s">
        <v>18</v>
      </c>
      <c r="B13" t="s">
        <v>17</v>
      </c>
      <c r="C13" t="s">
        <v>96</v>
      </c>
      <c r="D13" s="2">
        <f>'Standard Credit ex VAT'!D13*1.05</f>
        <v>35.244300000000003</v>
      </c>
      <c r="E13" s="2">
        <f>'Standard Credit ex VAT'!E13*1.05</f>
        <v>5.6899499999999996</v>
      </c>
    </row>
    <row r="14" spans="1:5" x14ac:dyDescent="0.25">
      <c r="A14" t="s">
        <v>11</v>
      </c>
      <c r="B14" t="s">
        <v>10</v>
      </c>
      <c r="C14" t="s">
        <v>97</v>
      </c>
      <c r="D14" s="2">
        <f>'Standard Credit ex VAT'!D14*1.05</f>
        <v>35.235900000000001</v>
      </c>
      <c r="E14" s="2">
        <f>'Standard Credit ex VAT'!E14*1.05</f>
        <v>5.8495499999999998</v>
      </c>
    </row>
    <row r="15" spans="1:5" x14ac:dyDescent="0.25">
      <c r="A15" t="s">
        <v>28</v>
      </c>
      <c r="B15" t="s">
        <v>27</v>
      </c>
      <c r="C15" t="s">
        <v>98</v>
      </c>
      <c r="D15" s="2">
        <f>'Standard Credit ex VAT'!D15*1.05</f>
        <v>35.227499999999999</v>
      </c>
      <c r="E15" s="2">
        <f>'Standard Credit ex VAT'!E15*1.05</f>
        <v>5.9839500000000001</v>
      </c>
    </row>
    <row r="16" spans="1:5" x14ac:dyDescent="0.25">
      <c r="A16" t="s">
        <v>26</v>
      </c>
      <c r="B16" t="s">
        <v>25</v>
      </c>
      <c r="C16" t="s">
        <v>99</v>
      </c>
      <c r="D16" s="2">
        <f>'Standard Credit ex VAT'!D16*1.05</f>
        <v>35.221199999999996</v>
      </c>
      <c r="E16" s="2">
        <f>'Standard Credit ex VAT'!E16*1.05</f>
        <v>6.0658500000000002</v>
      </c>
    </row>
    <row r="17" spans="1:5" x14ac:dyDescent="0.25">
      <c r="A17" t="s">
        <v>7</v>
      </c>
      <c r="B17" t="s">
        <v>6</v>
      </c>
      <c r="C17" t="s">
        <v>100</v>
      </c>
      <c r="D17" s="2">
        <f>'Standard Credit ex VAT'!D17*1.05</f>
        <v>35.241150000000005</v>
      </c>
      <c r="E17" s="2">
        <f>'Standard Credit ex VAT'!E17*1.05</f>
        <v>5.7372000000000005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35</v>
      </c>
      <c r="E23" t="s">
        <v>36</v>
      </c>
    </row>
    <row r="24" spans="1:5" x14ac:dyDescent="0.25">
      <c r="A24">
        <v>10</v>
      </c>
      <c r="B24" t="s">
        <v>19</v>
      </c>
      <c r="C24" t="s">
        <v>101</v>
      </c>
      <c r="D24" s="3">
        <f>'Standard Credit ex VAT'!D24*1.05</f>
        <v>55.582785616438365</v>
      </c>
      <c r="E24" s="3">
        <f>'Standard Credit ex VAT'!E24*1.05</f>
        <v>24.295272580645157</v>
      </c>
    </row>
    <row r="25" spans="1:5" x14ac:dyDescent="0.25">
      <c r="A25">
        <v>11</v>
      </c>
      <c r="B25" t="s">
        <v>21</v>
      </c>
      <c r="C25" t="s">
        <v>102</v>
      </c>
      <c r="D25" s="3">
        <f>'Standard Credit ex VAT'!D25*1.05</f>
        <v>61.770593835616445</v>
      </c>
      <c r="E25" s="3">
        <f>'Standard Credit ex VAT'!E25*1.05</f>
        <v>22.782595161290324</v>
      </c>
    </row>
    <row r="26" spans="1:5" x14ac:dyDescent="0.25">
      <c r="A26">
        <v>12</v>
      </c>
      <c r="B26" t="s">
        <v>15</v>
      </c>
      <c r="C26" t="s">
        <v>103</v>
      </c>
      <c r="D26" s="3">
        <f>'Standard Credit ex VAT'!D26*1.05</f>
        <v>45.079908904109601</v>
      </c>
      <c r="E26" s="3">
        <f>'Standard Credit ex VAT'!E26*1.05</f>
        <v>24.762014516129032</v>
      </c>
    </row>
    <row r="27" spans="1:5" x14ac:dyDescent="0.25">
      <c r="A27">
        <v>13</v>
      </c>
      <c r="B27" t="s">
        <v>13</v>
      </c>
      <c r="C27" t="s">
        <v>104</v>
      </c>
      <c r="D27" s="3">
        <f>'Standard Credit ex VAT'!D27*1.05</f>
        <v>72.84305958904109</v>
      </c>
      <c r="E27" s="3">
        <f>'Standard Credit ex VAT'!E27*1.05</f>
        <v>24.445659677419354</v>
      </c>
    </row>
    <row r="28" spans="1:5" x14ac:dyDescent="0.25">
      <c r="A28">
        <v>14</v>
      </c>
      <c r="B28" t="s">
        <v>23</v>
      </c>
      <c r="C28" t="s">
        <v>105</v>
      </c>
      <c r="D28" s="3">
        <f>'Standard Credit ex VAT'!D28*1.05</f>
        <v>68.674703424657523</v>
      </c>
      <c r="E28" s="3">
        <f>'Standard Credit ex VAT'!E28*1.05</f>
        <v>22.824256451612904</v>
      </c>
    </row>
    <row r="29" spans="1:5" x14ac:dyDescent="0.25">
      <c r="A29">
        <v>15</v>
      </c>
      <c r="B29" t="s">
        <v>4</v>
      </c>
      <c r="C29" t="s">
        <v>106</v>
      </c>
      <c r="D29" s="3">
        <f>'Standard Credit ex VAT'!D29*1.05</f>
        <v>77.598265068493149</v>
      </c>
      <c r="E29" s="3">
        <f>'Standard Credit ex VAT'!E29*1.05</f>
        <v>22.396466129032259</v>
      </c>
    </row>
    <row r="30" spans="1:5" x14ac:dyDescent="0.25">
      <c r="A30">
        <v>16</v>
      </c>
      <c r="B30" t="s">
        <v>2</v>
      </c>
      <c r="C30" t="s">
        <v>107</v>
      </c>
      <c r="D30" s="3">
        <f>'Standard Credit ex VAT'!D30*1.05</f>
        <v>56.425662328767132</v>
      </c>
      <c r="E30" s="3">
        <f>'Standard Credit ex VAT'!E30*1.05</f>
        <v>23.770611290322581</v>
      </c>
    </row>
    <row r="31" spans="1:5" x14ac:dyDescent="0.25">
      <c r="A31">
        <v>17</v>
      </c>
      <c r="B31" t="s">
        <v>8</v>
      </c>
      <c r="C31" t="s">
        <v>108</v>
      </c>
      <c r="D31" s="3">
        <f>'Standard Credit ex VAT'!D31*1.05</f>
        <v>66.85949794520549</v>
      </c>
      <c r="E31" s="3">
        <f>'Standard Credit ex VAT'!E31*1.05</f>
        <v>24.099498387096776</v>
      </c>
    </row>
    <row r="32" spans="1:5" x14ac:dyDescent="0.25">
      <c r="A32">
        <v>18</v>
      </c>
      <c r="B32" t="s">
        <v>12</v>
      </c>
      <c r="C32" t="s">
        <v>109</v>
      </c>
      <c r="D32" s="3">
        <f>'Standard Credit ex VAT'!D32*1.05</f>
        <v>69.022785616438355</v>
      </c>
      <c r="E32" s="3">
        <f>'Standard Credit ex VAT'!E32*1.05</f>
        <v>22.971595161290324</v>
      </c>
    </row>
    <row r="33" spans="1:6" x14ac:dyDescent="0.25">
      <c r="A33">
        <v>19</v>
      </c>
      <c r="B33" t="s">
        <v>17</v>
      </c>
      <c r="C33" t="s">
        <v>110</v>
      </c>
      <c r="D33" s="3">
        <f>'Standard Credit ex VAT'!D33*1.05</f>
        <v>62.97593630136987</v>
      </c>
      <c r="E33" s="3">
        <f>'Standard Credit ex VAT'!E33*1.05</f>
        <v>24.345740322580649</v>
      </c>
    </row>
    <row r="34" spans="1:6" x14ac:dyDescent="0.25">
      <c r="A34">
        <v>20</v>
      </c>
      <c r="B34" t="s">
        <v>10</v>
      </c>
      <c r="C34" t="s">
        <v>111</v>
      </c>
      <c r="D34" s="3">
        <f>'Standard Credit ex VAT'!D34*1.05</f>
        <v>69.767854109589038</v>
      </c>
      <c r="E34" s="3">
        <f>'Standard Credit ex VAT'!E34*1.05</f>
        <v>23.675772580645159</v>
      </c>
    </row>
    <row r="35" spans="1:6" x14ac:dyDescent="0.25">
      <c r="A35">
        <v>21</v>
      </c>
      <c r="B35" t="s">
        <v>27</v>
      </c>
      <c r="C35" t="s">
        <v>112</v>
      </c>
      <c r="D35" s="3">
        <f>'Standard Credit ex VAT'!D35*1.05</f>
        <v>69.042922602739722</v>
      </c>
      <c r="E35" s="3">
        <f>'Standard Credit ex VAT'!E35*1.05</f>
        <v>23.545369354838709</v>
      </c>
    </row>
    <row r="36" spans="1:6" x14ac:dyDescent="0.25">
      <c r="A36">
        <v>22</v>
      </c>
      <c r="B36" t="s">
        <v>25</v>
      </c>
      <c r="C36" t="s">
        <v>113</v>
      </c>
      <c r="D36" s="3">
        <f>'Standard Credit ex VAT'!D36*1.05</f>
        <v>73.711826712328772</v>
      </c>
      <c r="E36" s="3">
        <f>'Standard Credit ex VAT'!E36*1.05</f>
        <v>23.258482258064515</v>
      </c>
    </row>
    <row r="37" spans="1:6" x14ac:dyDescent="0.25">
      <c r="A37">
        <v>23</v>
      </c>
      <c r="B37" t="s">
        <v>6</v>
      </c>
      <c r="C37" t="s">
        <v>114</v>
      </c>
      <c r="D37" s="3">
        <f>'Standard Credit ex VAT'!D37*1.05</f>
        <v>73.599634931506841</v>
      </c>
      <c r="E37" s="3">
        <f>'Standard Credit ex VAT'!E37*1.05</f>
        <v>22.329062903225804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35</v>
      </c>
      <c r="E43" t="s">
        <v>37</v>
      </c>
      <c r="F43" t="s">
        <v>38</v>
      </c>
    </row>
    <row r="44" spans="1:6" x14ac:dyDescent="0.25">
      <c r="A44">
        <v>10</v>
      </c>
      <c r="B44" t="s">
        <v>19</v>
      </c>
      <c r="C44" t="s">
        <v>115</v>
      </c>
      <c r="D44" s="3">
        <f>'Standard Credit ex VAT'!D44*1.05</f>
        <v>55.562648630136991</v>
      </c>
      <c r="E44" s="3">
        <f>'Standard Credit ex VAT'!E44*1.05</f>
        <v>27.44527258064516</v>
      </c>
      <c r="F44" s="3">
        <f>'Standard Credit ex VAT'!F44*1.05</f>
        <v>16.126906912442404</v>
      </c>
    </row>
    <row r="45" spans="1:6" x14ac:dyDescent="0.25">
      <c r="A45">
        <v>11</v>
      </c>
      <c r="B45" t="s">
        <v>21</v>
      </c>
      <c r="C45" t="s">
        <v>116</v>
      </c>
      <c r="D45" s="3">
        <f>'Standard Credit ex VAT'!D45*1.05</f>
        <v>61.736073287671246</v>
      </c>
      <c r="E45" s="3">
        <f>'Standard Credit ex VAT'!E45*1.05</f>
        <v>25.932595161290322</v>
      </c>
      <c r="F45" s="3">
        <f>'Standard Credit ex VAT'!F45*1.05</f>
        <v>15.228937634408599</v>
      </c>
    </row>
    <row r="46" spans="1:6" x14ac:dyDescent="0.25">
      <c r="A46">
        <v>12</v>
      </c>
      <c r="B46" t="s">
        <v>15</v>
      </c>
      <c r="C46" t="s">
        <v>117</v>
      </c>
      <c r="D46" s="3">
        <f>'Standard Credit ex VAT'!D46*1.05</f>
        <v>45.079908904109601</v>
      </c>
      <c r="E46" s="3">
        <f>'Standard Credit ex VAT'!E46*1.05</f>
        <v>27.91201451612903</v>
      </c>
      <c r="F46" s="3">
        <f>'Standard Credit ex VAT'!F46*1.05</f>
        <v>16.410929953917055</v>
      </c>
    </row>
    <row r="47" spans="1:6" x14ac:dyDescent="0.25">
      <c r="A47">
        <v>13</v>
      </c>
      <c r="B47" t="s">
        <v>13</v>
      </c>
      <c r="C47" t="s">
        <v>118</v>
      </c>
      <c r="D47" s="3">
        <f>'Standard Credit ex VAT'!D47*1.05</f>
        <v>72.797032191780829</v>
      </c>
      <c r="E47" s="3">
        <f>'Standard Credit ex VAT'!E47*1.05</f>
        <v>27.595659677419352</v>
      </c>
      <c r="F47" s="3">
        <f>'Standard Credit ex VAT'!F47*1.05</f>
        <v>16.275777112135184</v>
      </c>
    </row>
    <row r="48" spans="1:6" x14ac:dyDescent="0.25">
      <c r="A48">
        <v>14</v>
      </c>
      <c r="B48" t="s">
        <v>23</v>
      </c>
      <c r="C48" t="s">
        <v>119</v>
      </c>
      <c r="D48" s="3">
        <f>'Standard Credit ex VAT'!D48*1.05</f>
        <v>68.628676027397248</v>
      </c>
      <c r="E48" s="3">
        <f>'Standard Credit ex VAT'!E48*1.05</f>
        <v>25.974256451612902</v>
      </c>
      <c r="F48" s="3">
        <f>'Standard Credit ex VAT'!F48*1.05</f>
        <v>15.301167281105998</v>
      </c>
    </row>
    <row r="49" spans="1:6" x14ac:dyDescent="0.25">
      <c r="A49">
        <v>15</v>
      </c>
      <c r="B49" t="s">
        <v>4</v>
      </c>
      <c r="C49" t="s">
        <v>120</v>
      </c>
      <c r="D49" s="3">
        <f>'Standard Credit ex VAT'!D49*1.05</f>
        <v>77.540730821917805</v>
      </c>
      <c r="E49" s="3">
        <f>'Standard Credit ex VAT'!E49*1.05</f>
        <v>25.546466129032257</v>
      </c>
      <c r="F49" s="3">
        <f>'Standard Credit ex VAT'!F49*1.05</f>
        <v>14.915139631336405</v>
      </c>
    </row>
    <row r="50" spans="1:6" x14ac:dyDescent="0.25">
      <c r="A50">
        <v>16</v>
      </c>
      <c r="B50" t="s">
        <v>2</v>
      </c>
      <c r="C50" t="s">
        <v>121</v>
      </c>
      <c r="D50" s="3">
        <f>'Standard Credit ex VAT'!D50*1.05</f>
        <v>56.402648630136987</v>
      </c>
      <c r="E50" s="3">
        <f>'Standard Credit ex VAT'!E50*1.05</f>
        <v>26.920611290322583</v>
      </c>
      <c r="F50" s="3">
        <f>'Standard Credit ex VAT'!F50*1.05</f>
        <v>15.65798678955454</v>
      </c>
    </row>
    <row r="51" spans="1:6" x14ac:dyDescent="0.25">
      <c r="A51">
        <v>17</v>
      </c>
      <c r="B51" t="s">
        <v>8</v>
      </c>
      <c r="C51" t="s">
        <v>122</v>
      </c>
      <c r="D51" s="3">
        <f>'Standard Credit ex VAT'!D51*1.05</f>
        <v>66.819223972602757</v>
      </c>
      <c r="E51" s="3">
        <f>'Standard Credit ex VAT'!E51*1.05</f>
        <v>27.249498387096779</v>
      </c>
      <c r="F51" s="3">
        <f>'Standard Credit ex VAT'!F51*1.05</f>
        <v>16.208571274961596</v>
      </c>
    </row>
    <row r="52" spans="1:6" x14ac:dyDescent="0.25">
      <c r="A52">
        <v>18</v>
      </c>
      <c r="B52" t="s">
        <v>12</v>
      </c>
      <c r="C52" t="s">
        <v>123</v>
      </c>
      <c r="D52" s="3">
        <f>'Standard Credit ex VAT'!D52*1.05</f>
        <v>68.979634931506851</v>
      </c>
      <c r="E52" s="3">
        <f>'Standard Credit ex VAT'!E52*1.05</f>
        <v>26.121595161290323</v>
      </c>
      <c r="F52" s="3">
        <f>'Standard Credit ex VAT'!F52*1.05</f>
        <v>15.218532872503843</v>
      </c>
    </row>
    <row r="53" spans="1:6" x14ac:dyDescent="0.25">
      <c r="A53">
        <v>19</v>
      </c>
      <c r="B53" t="s">
        <v>17</v>
      </c>
      <c r="C53" t="s">
        <v>124</v>
      </c>
      <c r="D53" s="3">
        <f>'Standard Credit ex VAT'!D53*1.05</f>
        <v>62.947169178082198</v>
      </c>
      <c r="E53" s="3">
        <f>'Standard Credit ex VAT'!E53*1.05</f>
        <v>27.495740322580648</v>
      </c>
      <c r="F53" s="3">
        <f>'Standard Credit ex VAT'!F53*1.05</f>
        <v>16.090546697388628</v>
      </c>
    </row>
    <row r="54" spans="1:6" x14ac:dyDescent="0.25">
      <c r="A54">
        <v>20</v>
      </c>
      <c r="B54" t="s">
        <v>10</v>
      </c>
      <c r="C54" t="s">
        <v>125</v>
      </c>
      <c r="D54" s="3">
        <f>'Standard Credit ex VAT'!D54*1.05</f>
        <v>69.724703424657534</v>
      </c>
      <c r="E54" s="3">
        <f>'Standard Credit ex VAT'!E54*1.05</f>
        <v>26.825772580645157</v>
      </c>
      <c r="F54" s="3">
        <f>'Standard Credit ex VAT'!F54*1.05</f>
        <v>15.742525960061453</v>
      </c>
    </row>
    <row r="55" spans="1:6" x14ac:dyDescent="0.25">
      <c r="A55">
        <v>21</v>
      </c>
      <c r="B55" t="s">
        <v>27</v>
      </c>
      <c r="C55" t="s">
        <v>126</v>
      </c>
      <c r="D55" s="3">
        <f>'Standard Credit ex VAT'!D55*1.05</f>
        <v>68.999771917808232</v>
      </c>
      <c r="E55" s="3">
        <f>'Standard Credit ex VAT'!E55*1.05</f>
        <v>26.695369354838711</v>
      </c>
      <c r="F55" s="3">
        <f>'Standard Credit ex VAT'!F55*1.05</f>
        <v>15.666654224270362</v>
      </c>
    </row>
    <row r="56" spans="1:6" x14ac:dyDescent="0.25">
      <c r="A56">
        <v>22</v>
      </c>
      <c r="B56" t="s">
        <v>25</v>
      </c>
      <c r="C56" t="s">
        <v>127</v>
      </c>
      <c r="D56" s="3">
        <f>'Standard Credit ex VAT'!D56*1.05</f>
        <v>73.662922602739727</v>
      </c>
      <c r="E56" s="3">
        <f>'Standard Credit ex VAT'!E56*1.05</f>
        <v>26.408482258064517</v>
      </c>
      <c r="F56" s="3">
        <f>'Standard Credit ex VAT'!F56*1.05</f>
        <v>15.404498310291862</v>
      </c>
    </row>
    <row r="57" spans="1:6" x14ac:dyDescent="0.25">
      <c r="A57">
        <v>23</v>
      </c>
      <c r="B57" t="s">
        <v>6</v>
      </c>
      <c r="C57" t="s">
        <v>128</v>
      </c>
      <c r="D57" s="3">
        <f>'Standard Credit ex VAT'!D57*1.05</f>
        <v>73.544977397260269</v>
      </c>
      <c r="E57" s="3">
        <f>'Standard Credit ex VAT'!E57*1.05</f>
        <v>25.479062903225806</v>
      </c>
      <c r="F57" s="3">
        <f>'Standard Credit ex VAT'!F57*1.05</f>
        <v>14.983220276497702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9B69-7232-4F51-8933-2A5253253267}">
  <dimension ref="A1:F57"/>
  <sheetViews>
    <sheetView workbookViewId="0"/>
  </sheetViews>
  <sheetFormatPr defaultRowHeight="15" x14ac:dyDescent="0.25"/>
  <cols>
    <col min="1" max="1" width="14.42578125" bestFit="1" customWidth="1"/>
    <col min="2" max="2" width="19.28515625" bestFit="1" customWidth="1"/>
    <col min="3" max="3" width="29.140625" bestFit="1" customWidth="1"/>
    <col min="4" max="4" width="30.28515625" bestFit="1" customWidth="1"/>
    <col min="5" max="5" width="29" bestFit="1" customWidth="1"/>
    <col min="6" max="6" width="30.7109375" bestFit="1" customWidth="1"/>
    <col min="7" max="7" width="19.28515625" bestFit="1" customWidth="1"/>
  </cols>
  <sheetData>
    <row r="1" spans="1:5" x14ac:dyDescent="0.25">
      <c r="A1" s="1" t="s">
        <v>0</v>
      </c>
    </row>
    <row r="3" spans="1:5" x14ac:dyDescent="0.25">
      <c r="A3" t="s">
        <v>32</v>
      </c>
      <c r="B3" t="s">
        <v>31</v>
      </c>
      <c r="C3" t="s">
        <v>1</v>
      </c>
      <c r="D3" t="s">
        <v>35</v>
      </c>
      <c r="E3" t="s">
        <v>36</v>
      </c>
    </row>
    <row r="4" spans="1:5" x14ac:dyDescent="0.25">
      <c r="A4" t="s">
        <v>20</v>
      </c>
      <c r="B4" t="s">
        <v>19</v>
      </c>
      <c r="C4" t="s">
        <v>129</v>
      </c>
      <c r="D4" s="2">
        <f>'Prepayment Meter ex VAT'!D4*1.05</f>
        <v>31.009650000000004</v>
      </c>
      <c r="E4" s="2">
        <f>'Prepayment Meter ex VAT'!E4*1.05</f>
        <v>5.2164000000000001</v>
      </c>
    </row>
    <row r="5" spans="1:5" x14ac:dyDescent="0.25">
      <c r="A5" t="s">
        <v>22</v>
      </c>
      <c r="B5" t="s">
        <v>21</v>
      </c>
      <c r="C5" t="s">
        <v>130</v>
      </c>
      <c r="D5" s="2">
        <f>'Prepayment Meter ex VAT'!D5*1.05</f>
        <v>31.102049999999998</v>
      </c>
      <c r="E5" s="2">
        <f>'Prepayment Meter ex VAT'!E5*1.05</f>
        <v>5.1261000000000001</v>
      </c>
    </row>
    <row r="6" spans="1:5" x14ac:dyDescent="0.25">
      <c r="A6" t="s">
        <v>16</v>
      </c>
      <c r="B6" t="s">
        <v>15</v>
      </c>
      <c r="C6" t="s">
        <v>131</v>
      </c>
      <c r="D6" s="2">
        <f>'Prepayment Meter ex VAT'!D6*1.05</f>
        <v>32.028150000000004</v>
      </c>
      <c r="E6" s="2">
        <f>'Prepayment Meter ex VAT'!E6*1.05</f>
        <v>5.3329500000000003</v>
      </c>
    </row>
    <row r="7" spans="1:5" x14ac:dyDescent="0.25">
      <c r="A7" t="s">
        <v>14</v>
      </c>
      <c r="B7" t="s">
        <v>13</v>
      </c>
      <c r="C7" t="s">
        <v>132</v>
      </c>
      <c r="D7" s="2">
        <f>'Prepayment Meter ex VAT'!D7*1.05</f>
        <v>31.867500000000003</v>
      </c>
      <c r="E7" s="2">
        <f>'Prepayment Meter ex VAT'!E7*1.05</f>
        <v>5.1932999999999998</v>
      </c>
    </row>
    <row r="8" spans="1:5" x14ac:dyDescent="0.25">
      <c r="A8" t="s">
        <v>24</v>
      </c>
      <c r="B8" t="s">
        <v>23</v>
      </c>
      <c r="C8" t="s">
        <v>133</v>
      </c>
      <c r="D8" s="2">
        <f>'Prepayment Meter ex VAT'!D8*1.05</f>
        <v>31.435950000000002</v>
      </c>
      <c r="E8" s="2">
        <f>'Prepayment Meter ex VAT'!E8*1.05</f>
        <v>5.2006500000000004</v>
      </c>
    </row>
    <row r="9" spans="1:5" x14ac:dyDescent="0.25">
      <c r="A9" t="s">
        <v>5</v>
      </c>
      <c r="B9" t="s">
        <v>4</v>
      </c>
      <c r="C9" t="s">
        <v>134</v>
      </c>
      <c r="D9" s="2">
        <f>'Prepayment Meter ex VAT'!D9*1.05</f>
        <v>31.556699999999999</v>
      </c>
      <c r="E9" s="2">
        <f>'Prepayment Meter ex VAT'!E9*1.05</f>
        <v>5.2573499999999997</v>
      </c>
    </row>
    <row r="10" spans="1:5" x14ac:dyDescent="0.25">
      <c r="A10" t="s">
        <v>3</v>
      </c>
      <c r="B10" t="s">
        <v>2</v>
      </c>
      <c r="C10" t="s">
        <v>135</v>
      </c>
      <c r="D10" s="2">
        <f>'Prepayment Meter ex VAT'!D10*1.05</f>
        <v>31.593450000000001</v>
      </c>
      <c r="E10" s="2">
        <f>'Prepayment Meter ex VAT'!E10*1.05</f>
        <v>5.1481499999999993</v>
      </c>
    </row>
    <row r="11" spans="1:5" x14ac:dyDescent="0.25">
      <c r="A11" t="s">
        <v>43</v>
      </c>
      <c r="B11" t="s">
        <v>8</v>
      </c>
      <c r="C11" t="s">
        <v>136</v>
      </c>
      <c r="D11" s="2">
        <f>'Prepayment Meter ex VAT'!D11*1.05</f>
        <v>31.581900000000001</v>
      </c>
      <c r="E11" s="2">
        <f>'Prepayment Meter ex VAT'!E11*1.05</f>
        <v>5.1607500000000002</v>
      </c>
    </row>
    <row r="12" spans="1:5" x14ac:dyDescent="0.25">
      <c r="A12" t="s">
        <v>9</v>
      </c>
      <c r="B12" t="s">
        <v>12</v>
      </c>
      <c r="C12" t="s">
        <v>137</v>
      </c>
      <c r="D12" s="2">
        <f>'Prepayment Meter ex VAT'!D12*1.05</f>
        <v>31.654350000000001</v>
      </c>
      <c r="E12" s="2">
        <f>'Prepayment Meter ex VAT'!E12*1.05</f>
        <v>5.1607500000000002</v>
      </c>
    </row>
    <row r="13" spans="1:5" x14ac:dyDescent="0.25">
      <c r="A13" t="s">
        <v>18</v>
      </c>
      <c r="B13" t="s">
        <v>17</v>
      </c>
      <c r="C13" t="s">
        <v>138</v>
      </c>
      <c r="D13" s="2">
        <f>'Prepayment Meter ex VAT'!D13*1.05</f>
        <v>30.940349999999999</v>
      </c>
      <c r="E13" s="2">
        <f>'Prepayment Meter ex VAT'!E13*1.05</f>
        <v>5.1775500000000001</v>
      </c>
    </row>
    <row r="14" spans="1:5" x14ac:dyDescent="0.25">
      <c r="A14" t="s">
        <v>11</v>
      </c>
      <c r="B14" t="s">
        <v>10</v>
      </c>
      <c r="C14" t="s">
        <v>139</v>
      </c>
      <c r="D14" s="2">
        <f>'Prepayment Meter ex VAT'!D14*1.05</f>
        <v>30.779700000000002</v>
      </c>
      <c r="E14" s="2">
        <f>'Prepayment Meter ex VAT'!E14*1.05</f>
        <v>5.3623500000000002</v>
      </c>
    </row>
    <row r="15" spans="1:5" x14ac:dyDescent="0.25">
      <c r="A15" t="s">
        <v>28</v>
      </c>
      <c r="B15" t="s">
        <v>27</v>
      </c>
      <c r="C15" t="s">
        <v>140</v>
      </c>
      <c r="D15" s="2">
        <f>'Prepayment Meter ex VAT'!D15*1.05</f>
        <v>31.725750000000001</v>
      </c>
      <c r="E15" s="2">
        <f>'Prepayment Meter ex VAT'!E15*1.05</f>
        <v>5.4390000000000001</v>
      </c>
    </row>
    <row r="16" spans="1:5" x14ac:dyDescent="0.25">
      <c r="A16" t="s">
        <v>26</v>
      </c>
      <c r="B16" t="s">
        <v>25</v>
      </c>
      <c r="C16" t="s">
        <v>141</v>
      </c>
      <c r="D16" s="2">
        <f>'Prepayment Meter ex VAT'!D16*1.05</f>
        <v>30.966600000000003</v>
      </c>
      <c r="E16" s="2">
        <f>'Prepayment Meter ex VAT'!E16*1.05</f>
        <v>5.61015</v>
      </c>
    </row>
    <row r="17" spans="1:5" x14ac:dyDescent="0.25">
      <c r="A17" t="s">
        <v>7</v>
      </c>
      <c r="B17" t="s">
        <v>6</v>
      </c>
      <c r="C17" t="s">
        <v>142</v>
      </c>
      <c r="D17" s="2">
        <f>'Prepayment Meter ex VAT'!D17*1.05</f>
        <v>31.5336</v>
      </c>
      <c r="E17" s="2">
        <f>'Prepayment Meter ex VAT'!E17*1.05</f>
        <v>5.2363500000000007</v>
      </c>
    </row>
    <row r="21" spans="1:5" x14ac:dyDescent="0.25">
      <c r="A21" s="1" t="s">
        <v>33</v>
      </c>
    </row>
    <row r="23" spans="1:5" x14ac:dyDescent="0.25">
      <c r="A23" t="s">
        <v>29</v>
      </c>
      <c r="B23" t="s">
        <v>31</v>
      </c>
      <c r="C23" t="s">
        <v>30</v>
      </c>
      <c r="D23" t="s">
        <v>35</v>
      </c>
      <c r="E23" t="s">
        <v>36</v>
      </c>
    </row>
    <row r="24" spans="1:5" x14ac:dyDescent="0.25">
      <c r="A24">
        <v>10</v>
      </c>
      <c r="B24" t="s">
        <v>19</v>
      </c>
      <c r="C24" t="s">
        <v>143</v>
      </c>
      <c r="D24" s="3">
        <f>'Prepayment Meter ex VAT'!D24*1.05</f>
        <v>49.9357993150685</v>
      </c>
      <c r="E24" s="3">
        <f>'Prepayment Meter ex VAT'!E24*1.05</f>
        <v>22.308062903225807</v>
      </c>
    </row>
    <row r="25" spans="1:5" x14ac:dyDescent="0.25">
      <c r="A25">
        <v>11</v>
      </c>
      <c r="B25" t="s">
        <v>21</v>
      </c>
      <c r="C25" t="s">
        <v>144</v>
      </c>
      <c r="D25" s="3">
        <f>'Prepayment Meter ex VAT'!D25*1.05</f>
        <v>56.017169178082192</v>
      </c>
      <c r="E25" s="3">
        <f>'Prepayment Meter ex VAT'!E25*1.05</f>
        <v>20.879046774193547</v>
      </c>
    </row>
    <row r="26" spans="1:5" x14ac:dyDescent="0.25">
      <c r="A26">
        <v>12</v>
      </c>
      <c r="B26" t="s">
        <v>15</v>
      </c>
      <c r="C26" t="s">
        <v>145</v>
      </c>
      <c r="D26" s="3">
        <f>'Prepayment Meter ex VAT'!D26*1.05</f>
        <v>40.790730821917819</v>
      </c>
      <c r="E26" s="3">
        <f>'Prepayment Meter ex VAT'!E26*1.05</f>
        <v>22.749401612903227</v>
      </c>
    </row>
    <row r="27" spans="1:5" x14ac:dyDescent="0.25">
      <c r="A27">
        <v>13</v>
      </c>
      <c r="B27" t="s">
        <v>13</v>
      </c>
      <c r="C27" t="s">
        <v>146</v>
      </c>
      <c r="D27" s="3">
        <f>'Prepayment Meter ex VAT'!D27*1.05</f>
        <v>67.052237671232888</v>
      </c>
      <c r="E27" s="3">
        <f>'Prepayment Meter ex VAT'!E27*1.05</f>
        <v>22.449643548387094</v>
      </c>
    </row>
    <row r="28" spans="1:5" x14ac:dyDescent="0.25">
      <c r="A28">
        <v>14</v>
      </c>
      <c r="B28" t="s">
        <v>23</v>
      </c>
      <c r="C28" t="s">
        <v>147</v>
      </c>
      <c r="D28" s="3">
        <f>'Prepayment Meter ex VAT'!D28*1.05</f>
        <v>62.745799315068503</v>
      </c>
      <c r="E28" s="3">
        <f>'Prepayment Meter ex VAT'!E28*1.05</f>
        <v>20.917998387096773</v>
      </c>
    </row>
    <row r="29" spans="1:5" x14ac:dyDescent="0.25">
      <c r="A29">
        <v>15</v>
      </c>
      <c r="B29" t="s">
        <v>4</v>
      </c>
      <c r="C29" t="s">
        <v>148</v>
      </c>
      <c r="D29" s="3">
        <f>'Prepayment Meter ex VAT'!D29*1.05</f>
        <v>71.220593835616441</v>
      </c>
      <c r="E29" s="3">
        <f>'Prepayment Meter ex VAT'!E29*1.05</f>
        <v>20.513579032258061</v>
      </c>
    </row>
    <row r="30" spans="1:5" x14ac:dyDescent="0.25">
      <c r="A30">
        <v>16</v>
      </c>
      <c r="B30" t="s">
        <v>2</v>
      </c>
      <c r="C30" t="s">
        <v>149</v>
      </c>
      <c r="D30" s="3">
        <f>'Prepayment Meter ex VAT'!D30*1.05</f>
        <v>51.187169178082193</v>
      </c>
      <c r="E30" s="3">
        <f>'Prepayment Meter ex VAT'!E30*1.05</f>
        <v>21.81219193548387</v>
      </c>
    </row>
    <row r="31" spans="1:5" x14ac:dyDescent="0.25">
      <c r="A31">
        <v>17</v>
      </c>
      <c r="B31" t="s">
        <v>8</v>
      </c>
      <c r="C31" t="s">
        <v>150</v>
      </c>
      <c r="D31" s="3">
        <f>'Prepayment Meter ex VAT'!D31*1.05</f>
        <v>61.117580136986312</v>
      </c>
      <c r="E31" s="3">
        <f>'Prepayment Meter ex VAT'!E31*1.05</f>
        <v>22.122788709677419</v>
      </c>
    </row>
    <row r="32" spans="1:5" x14ac:dyDescent="0.25">
      <c r="A32">
        <v>18</v>
      </c>
      <c r="B32" t="s">
        <v>12</v>
      </c>
      <c r="C32" t="s">
        <v>151</v>
      </c>
      <c r="D32" s="3">
        <f>'Prepayment Meter ex VAT'!D32*1.05</f>
        <v>63.326895205479452</v>
      </c>
      <c r="E32" s="3">
        <f>'Prepayment Meter ex VAT'!E32*1.05</f>
        <v>21.057208064516129</v>
      </c>
    </row>
    <row r="33" spans="1:6" x14ac:dyDescent="0.25">
      <c r="A33">
        <v>19</v>
      </c>
      <c r="B33" t="s">
        <v>17</v>
      </c>
      <c r="C33" t="s">
        <v>152</v>
      </c>
      <c r="D33" s="3">
        <f>'Prepayment Meter ex VAT'!D33*1.05</f>
        <v>56.929086986301378</v>
      </c>
      <c r="E33" s="3">
        <f>'Prepayment Meter ex VAT'!E33*1.05</f>
        <v>22.355482258064516</v>
      </c>
    </row>
    <row r="34" spans="1:6" x14ac:dyDescent="0.25">
      <c r="A34">
        <v>20</v>
      </c>
      <c r="B34" t="s">
        <v>10</v>
      </c>
      <c r="C34" t="s">
        <v>153</v>
      </c>
      <c r="D34" s="3">
        <f>'Prepayment Meter ex VAT'!D34*1.05</f>
        <v>63.358539041095902</v>
      </c>
      <c r="E34" s="3">
        <f>'Prepayment Meter ex VAT'!E34*1.05</f>
        <v>21.722433870967745</v>
      </c>
    </row>
    <row r="35" spans="1:6" x14ac:dyDescent="0.25">
      <c r="A35">
        <v>21</v>
      </c>
      <c r="B35" t="s">
        <v>27</v>
      </c>
      <c r="C35" t="s">
        <v>154</v>
      </c>
      <c r="D35" s="3">
        <f>'Prepayment Meter ex VAT'!D35*1.05</f>
        <v>63.269360958904116</v>
      </c>
      <c r="E35" s="3">
        <f>'Prepayment Meter ex VAT'!E35*1.05</f>
        <v>21.599143548387097</v>
      </c>
    </row>
    <row r="36" spans="1:6" x14ac:dyDescent="0.25">
      <c r="A36">
        <v>22</v>
      </c>
      <c r="B36" t="s">
        <v>25</v>
      </c>
      <c r="C36" t="s">
        <v>155</v>
      </c>
      <c r="D36" s="3">
        <f>'Prepayment Meter ex VAT'!D36*1.05</f>
        <v>67.213333561643836</v>
      </c>
      <c r="E36" s="3">
        <f>'Prepayment Meter ex VAT'!E36*1.05</f>
        <v>21.327837096774196</v>
      </c>
    </row>
    <row r="37" spans="1:6" x14ac:dyDescent="0.25">
      <c r="A37">
        <v>23</v>
      </c>
      <c r="B37" t="s">
        <v>6</v>
      </c>
      <c r="C37" t="s">
        <v>156</v>
      </c>
      <c r="D37" s="3">
        <f>'Prepayment Meter ex VAT'!D37*1.05</f>
        <v>67.452100684931509</v>
      </c>
      <c r="E37" s="3">
        <f>'Prepayment Meter ex VAT'!E37*1.05</f>
        <v>20.450240322580644</v>
      </c>
    </row>
    <row r="41" spans="1:6" x14ac:dyDescent="0.25">
      <c r="A41" s="1" t="s">
        <v>34</v>
      </c>
    </row>
    <row r="43" spans="1:6" x14ac:dyDescent="0.25">
      <c r="A43" t="s">
        <v>29</v>
      </c>
      <c r="B43" t="s">
        <v>31</v>
      </c>
      <c r="C43" t="s">
        <v>30</v>
      </c>
      <c r="D43" t="s">
        <v>35</v>
      </c>
      <c r="E43" t="s">
        <v>37</v>
      </c>
      <c r="F43" t="s">
        <v>38</v>
      </c>
    </row>
    <row r="44" spans="1:6" x14ac:dyDescent="0.25">
      <c r="A44">
        <v>10</v>
      </c>
      <c r="B44" t="s">
        <v>19</v>
      </c>
      <c r="C44" t="s">
        <v>157</v>
      </c>
      <c r="D44" s="3">
        <f>'Prepayment Meter ex VAT'!D44*1.05</f>
        <v>50.436347260273983</v>
      </c>
      <c r="E44" s="3">
        <f>'Prepayment Meter ex VAT'!E44*1.05</f>
        <v>25.458062903225805</v>
      </c>
      <c r="F44" s="3">
        <f>'Prepayment Meter ex VAT'!F44*1.05</f>
        <v>14.776505990783409</v>
      </c>
    </row>
    <row r="45" spans="1:6" x14ac:dyDescent="0.25">
      <c r="A45">
        <v>11</v>
      </c>
      <c r="B45" t="s">
        <v>21</v>
      </c>
      <c r="C45" t="s">
        <v>158</v>
      </c>
      <c r="D45" s="3">
        <f>'Prepayment Meter ex VAT'!D45*1.05</f>
        <v>55.720867808219182</v>
      </c>
      <c r="E45" s="3">
        <f>'Prepayment Meter ex VAT'!E45*1.05</f>
        <v>24.029046774193549</v>
      </c>
      <c r="F45" s="3">
        <f>'Prepayment Meter ex VAT'!F45*1.05</f>
        <v>13.927290168970814</v>
      </c>
    </row>
    <row r="46" spans="1:6" x14ac:dyDescent="0.25">
      <c r="A46">
        <v>12</v>
      </c>
      <c r="B46" t="s">
        <v>15</v>
      </c>
      <c r="C46" t="s">
        <v>159</v>
      </c>
      <c r="D46" s="3">
        <f>'Prepayment Meter ex VAT'!D46*1.05</f>
        <v>40.70730616438356</v>
      </c>
      <c r="E46" s="3">
        <f>'Prepayment Meter ex VAT'!E46*1.05</f>
        <v>25.899401612903226</v>
      </c>
      <c r="F46" s="3">
        <f>'Prepayment Meter ex VAT'!F46*1.05</f>
        <v>15.045014439324117</v>
      </c>
    </row>
    <row r="47" spans="1:6" x14ac:dyDescent="0.25">
      <c r="A47">
        <v>13</v>
      </c>
      <c r="B47" t="s">
        <v>13</v>
      </c>
      <c r="C47" t="s">
        <v>160</v>
      </c>
      <c r="D47" s="3">
        <f>'Prepayment Meter ex VAT'!D47*1.05</f>
        <v>66.914155479452063</v>
      </c>
      <c r="E47" s="3">
        <f>'Prepayment Meter ex VAT'!E47*1.05</f>
        <v>25.599643548387093</v>
      </c>
      <c r="F47" s="3">
        <f>'Prepayment Meter ex VAT'!F47*1.05</f>
        <v>14.916704147465452</v>
      </c>
    </row>
    <row r="48" spans="1:6" x14ac:dyDescent="0.25">
      <c r="A48">
        <v>14</v>
      </c>
      <c r="B48" t="s">
        <v>23</v>
      </c>
      <c r="C48" t="s">
        <v>161</v>
      </c>
      <c r="D48" s="3">
        <f>'Prepayment Meter ex VAT'!D48*1.05</f>
        <v>62.788950000000007</v>
      </c>
      <c r="E48" s="3">
        <f>'Prepayment Meter ex VAT'!E48*1.05</f>
        <v>24.067998387096772</v>
      </c>
      <c r="F48" s="3">
        <f>'Prepayment Meter ex VAT'!F48*1.05</f>
        <v>13.996118894009221</v>
      </c>
    </row>
    <row r="49" spans="1:6" x14ac:dyDescent="0.25">
      <c r="A49">
        <v>15</v>
      </c>
      <c r="B49" t="s">
        <v>4</v>
      </c>
      <c r="C49" t="s">
        <v>162</v>
      </c>
      <c r="D49" s="3">
        <f>'Prepayment Meter ex VAT'!D49*1.05</f>
        <v>70.907032191780829</v>
      </c>
      <c r="E49" s="3">
        <f>'Prepayment Meter ex VAT'!E49*1.05</f>
        <v>23.663579032258063</v>
      </c>
      <c r="F49" s="3">
        <f>'Prepayment Meter ex VAT'!F49*1.05</f>
        <v>13.630793241167439</v>
      </c>
    </row>
    <row r="50" spans="1:6" x14ac:dyDescent="0.25">
      <c r="A50">
        <v>16</v>
      </c>
      <c r="B50" t="s">
        <v>2</v>
      </c>
      <c r="C50" t="s">
        <v>163</v>
      </c>
      <c r="D50" s="3">
        <f>'Prepayment Meter ex VAT'!D50*1.05</f>
        <v>50.971415753424665</v>
      </c>
      <c r="E50" s="3">
        <f>'Prepayment Meter ex VAT'!E50*1.05</f>
        <v>24.962191935483869</v>
      </c>
      <c r="F50" s="3">
        <f>'Prepayment Meter ex VAT'!F50*1.05</f>
        <v>14.332708755760375</v>
      </c>
    </row>
    <row r="51" spans="1:6" x14ac:dyDescent="0.25">
      <c r="A51">
        <v>17</v>
      </c>
      <c r="B51" t="s">
        <v>8</v>
      </c>
      <c r="C51" t="s">
        <v>164</v>
      </c>
      <c r="D51" s="3">
        <f>'Prepayment Meter ex VAT'!D51*1.05</f>
        <v>62.213607534246584</v>
      </c>
      <c r="E51" s="3">
        <f>'Prepayment Meter ex VAT'!E51*1.05</f>
        <v>25.272788709677418</v>
      </c>
      <c r="F51" s="3">
        <f>'Prepayment Meter ex VAT'!F51*1.05</f>
        <v>14.852598924731195</v>
      </c>
    </row>
    <row r="52" spans="1:6" x14ac:dyDescent="0.25">
      <c r="A52">
        <v>18</v>
      </c>
      <c r="B52" t="s">
        <v>12</v>
      </c>
      <c r="C52" t="s">
        <v>165</v>
      </c>
      <c r="D52" s="3">
        <f>'Prepayment Meter ex VAT'!D52*1.05</f>
        <v>64.497717123287686</v>
      </c>
      <c r="E52" s="3">
        <f>'Prepayment Meter ex VAT'!E52*1.05</f>
        <v>24.207208064516127</v>
      </c>
      <c r="F52" s="3">
        <f>'Prepayment Meter ex VAT'!F52*1.05</f>
        <v>13.918162672811057</v>
      </c>
    </row>
    <row r="53" spans="1:6" x14ac:dyDescent="0.25">
      <c r="A53">
        <v>19</v>
      </c>
      <c r="B53" t="s">
        <v>17</v>
      </c>
      <c r="C53" t="s">
        <v>166</v>
      </c>
      <c r="D53" s="3">
        <f>'Prepayment Meter ex VAT'!D53*1.05</f>
        <v>57.386484246575357</v>
      </c>
      <c r="E53" s="3">
        <f>'Prepayment Meter ex VAT'!E53*1.05</f>
        <v>25.505482258064518</v>
      </c>
      <c r="F53" s="3">
        <f>'Prepayment Meter ex VAT'!F53*1.05</f>
        <v>14.742569738863295</v>
      </c>
    </row>
    <row r="54" spans="1:6" x14ac:dyDescent="0.25">
      <c r="A54">
        <v>20</v>
      </c>
      <c r="B54" t="s">
        <v>10</v>
      </c>
      <c r="C54" t="s">
        <v>167</v>
      </c>
      <c r="D54" s="3">
        <f>'Prepayment Meter ex VAT'!D54*1.05</f>
        <v>63.697991095890423</v>
      </c>
      <c r="E54" s="3">
        <f>'Prepayment Meter ex VAT'!E54*1.05</f>
        <v>24.872433870967743</v>
      </c>
      <c r="F54" s="3">
        <f>'Prepayment Meter ex VAT'!F54*1.05</f>
        <v>14.412612749615967</v>
      </c>
    </row>
    <row r="55" spans="1:6" x14ac:dyDescent="0.25">
      <c r="A55">
        <v>21</v>
      </c>
      <c r="B55" t="s">
        <v>27</v>
      </c>
      <c r="C55" t="s">
        <v>168</v>
      </c>
      <c r="D55" s="3">
        <f>'Prepayment Meter ex VAT'!D55*1.05</f>
        <v>62.763059589041099</v>
      </c>
      <c r="E55" s="3">
        <f>'Prepayment Meter ex VAT'!E55*1.05</f>
        <v>24.749143548387099</v>
      </c>
      <c r="F55" s="3">
        <f>'Prepayment Meter ex VAT'!F55*1.05</f>
        <v>14.340608909370191</v>
      </c>
    </row>
    <row r="56" spans="1:6" x14ac:dyDescent="0.25">
      <c r="A56">
        <v>22</v>
      </c>
      <c r="B56" t="s">
        <v>25</v>
      </c>
      <c r="C56" t="s">
        <v>169</v>
      </c>
      <c r="D56" s="3">
        <f>'Prepayment Meter ex VAT'!D56*1.05</f>
        <v>67.906621232876702</v>
      </c>
      <c r="E56" s="3">
        <f>'Prepayment Meter ex VAT'!E56*1.05</f>
        <v>24.477837096774195</v>
      </c>
      <c r="F56" s="3">
        <f>'Prepayment Meter ex VAT'!F56*1.05</f>
        <v>14.093841628264215</v>
      </c>
    </row>
    <row r="57" spans="1:6" x14ac:dyDescent="0.25">
      <c r="A57">
        <v>23</v>
      </c>
      <c r="B57" t="s">
        <v>6</v>
      </c>
      <c r="C57" t="s">
        <v>170</v>
      </c>
      <c r="D57" s="3">
        <f>'Prepayment Meter ex VAT'!D57*1.05</f>
        <v>67.371552739726027</v>
      </c>
      <c r="E57" s="3">
        <f>'Prepayment Meter ex VAT'!E57*1.05</f>
        <v>23.600240322580643</v>
      </c>
      <c r="F57" s="3">
        <f>'Prepayment Meter ex VAT'!F57*1.05</f>
        <v>13.695046697388648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Other (inc Direct Debit) ex VAT</vt:lpstr>
      <vt:lpstr>Standard Credit ex VAT</vt:lpstr>
      <vt:lpstr>Prepayment Meter ex VAT</vt:lpstr>
      <vt:lpstr>Other (inc Direct Debit)</vt:lpstr>
      <vt:lpstr>Standard Credit</vt:lpstr>
      <vt:lpstr>Prepayment 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 Pritchard</cp:lastModifiedBy>
  <dcterms:created xsi:type="dcterms:W3CDTF">2021-03-18T16:17:41Z</dcterms:created>
  <dcterms:modified xsi:type="dcterms:W3CDTF">2024-06-06T08:58:14Z</dcterms:modified>
</cp:coreProperties>
</file>